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codeName="{74837BA0-65D6-932C-5D65-3B800EBDC722}"/>
  <workbookPr codeName="ThisWorkbook"/>
  <mc:AlternateContent xmlns:mc="http://schemas.openxmlformats.org/markup-compatibility/2006">
    <mc:Choice Requires="x15">
      <x15ac:absPath xmlns:x15ac="http://schemas.microsoft.com/office/spreadsheetml/2010/11/ac" url="G:\ITE\IEMPREN\Format Pla Empresa\"/>
    </mc:Choice>
  </mc:AlternateContent>
  <xr:revisionPtr revIDLastSave="0" documentId="13_ncr:1_{8EF9A901-40E8-4B3E-90ED-59C42D121396}" xr6:coauthVersionLast="41" xr6:coauthVersionMax="41" xr10:uidLastSave="{00000000-0000-0000-0000-000000000000}"/>
  <bookViews>
    <workbookView xWindow="-120" yWindow="-120" windowWidth="20730" windowHeight="11160" tabRatio="840" xr2:uid="{00000000-000D-0000-FFFF-FFFF00000000}"/>
  </bookViews>
  <sheets>
    <sheet name="INFO INICIAL" sheetId="1" r:id="rId1"/>
    <sheet name="PLAN DE INVERSIÓN" sheetId="2" r:id="rId2"/>
    <sheet name="PLAN DE FINANCIACIÓN" sheetId="3" r:id="rId3"/>
    <sheet name="PREVISIÓN GASTOS" sheetId="4" r:id="rId4"/>
    <sheet name="PREVISIÓN INGRESOS" sheetId="5" r:id="rId5"/>
    <sheet name="PLAN DE TESORERIA" sheetId="12" r:id="rId6"/>
    <sheet name="P&amp;G" sheetId="6" r:id="rId7"/>
    <sheet name="CUADRO RESUMEN FINAL" sheetId="7" r:id="rId8"/>
    <sheet name="AYUDA_INFORMACIÓN" sheetId="8" r:id="rId9"/>
    <sheet name="Hoja1" sheetId="10" r:id="rId10"/>
  </sheets>
  <definedNames>
    <definedName name="_xlnm.Print_Area" localSheetId="8">AYUDA_INFORMACIÓN!$A$5:$D$21</definedName>
    <definedName name="_xlnm.Print_Area" localSheetId="7">'CUADRO RESUMEN FINAL'!$A$1:$K$40</definedName>
    <definedName name="_xlnm.Print_Area" localSheetId="0">'INFO INICIAL'!$A$1:$C$33</definedName>
    <definedName name="_xlnm.Print_Area" localSheetId="2">'PLAN DE FINANCIACIÓN'!$A$1:$F$121</definedName>
    <definedName name="_xlnm.Print_Area" localSheetId="1">'PLAN DE INVERSIÓN'!$A$1:$I$32</definedName>
    <definedName name="_xlnm.Print_Area" localSheetId="3">'PREVISIÓN GASTOS'!$A$1:$Q$101</definedName>
    <definedName name="_xlnm.Print_Area" localSheetId="4">'PREVISIÓN INGRESOS'!$A$1:$Q$47</definedName>
    <definedName name="Enero">'PREVISIÓN GASTOS'!$C$5</definedName>
    <definedName name="Excel_BuiltIn__FilterDatabase_1">'INFO INICIAL'!$B$7:$C$7</definedName>
    <definedName name="Excel_BuiltIn__FilterDatabase_1_1">'INFO INICIAL'!$B$7:$C$7</definedName>
    <definedName name="Excel_BuiltIn__FilterDatabase_4">'PREVISIÓN GASTOS'!$B$5:$Q$46</definedName>
    <definedName name="Excel_BuiltIn_Extract_1">'INFO INICIAL'!$L$8:$M$13</definedName>
  </definedNames>
  <calcPr calcId="181029"/>
</workbook>
</file>

<file path=xl/calcChain.xml><?xml version="1.0" encoding="utf-8"?>
<calcChain xmlns="http://schemas.openxmlformats.org/spreadsheetml/2006/main">
  <c r="O41" i="5" l="1"/>
  <c r="P41" i="5" s="1"/>
  <c r="O37" i="5"/>
  <c r="P37" i="5" s="1"/>
  <c r="O33" i="5"/>
  <c r="P33" i="5" s="1"/>
  <c r="Q33" i="5" s="1"/>
  <c r="O29" i="5"/>
  <c r="P29" i="5" s="1"/>
  <c r="O25" i="5"/>
  <c r="P25" i="5" s="1"/>
  <c r="Q25" i="5" s="1"/>
  <c r="O21" i="5"/>
  <c r="P21" i="5" s="1"/>
  <c r="O17" i="5"/>
  <c r="P17" i="5" s="1"/>
  <c r="O13" i="5"/>
  <c r="P13" i="5" s="1"/>
  <c r="O9" i="5"/>
  <c r="P9" i="5" s="1"/>
  <c r="O98" i="4"/>
  <c r="P98" i="4" s="1"/>
  <c r="Q98" i="4" s="1"/>
  <c r="O94" i="4"/>
  <c r="P94" i="4" s="1"/>
  <c r="Q94" i="4" s="1"/>
  <c r="O90" i="4"/>
  <c r="P90" i="4" s="1"/>
  <c r="Q90" i="4" s="1"/>
  <c r="O86" i="4"/>
  <c r="P86" i="4" s="1"/>
  <c r="Q86" i="4" s="1"/>
  <c r="O82" i="4"/>
  <c r="P82" i="4" s="1"/>
  <c r="Q82" i="4" s="1"/>
  <c r="O78" i="4"/>
  <c r="P78" i="4" s="1"/>
  <c r="Q78" i="4" s="1"/>
  <c r="O74" i="4"/>
  <c r="P74" i="4" s="1"/>
  <c r="Q74" i="4" s="1"/>
  <c r="O70" i="4"/>
  <c r="P70" i="4" s="1"/>
  <c r="Q70" i="4" s="1"/>
  <c r="O66" i="4"/>
  <c r="P66" i="4" s="1"/>
  <c r="Q66" i="4" s="1"/>
  <c r="Q41" i="5" l="1"/>
  <c r="Q37" i="5"/>
  <c r="Q29" i="5"/>
  <c r="Q21" i="5"/>
  <c r="Q17" i="5"/>
  <c r="Q13" i="5"/>
  <c r="Q9" i="5"/>
  <c r="O62" i="4"/>
  <c r="P62" i="4" s="1"/>
  <c r="Q62" i="4" s="1"/>
  <c r="Q18" i="4" l="1"/>
  <c r="P18" i="4"/>
  <c r="Q17" i="4"/>
  <c r="P17" i="4"/>
  <c r="P106" i="4"/>
  <c r="A2" i="4" l="1"/>
  <c r="A2" i="3" l="1"/>
  <c r="O5" i="5"/>
  <c r="P5" i="5" s="1"/>
  <c r="C7" i="5"/>
  <c r="D7" i="5"/>
  <c r="D8" i="5" s="1"/>
  <c r="E7" i="5"/>
  <c r="E8" i="5" s="1"/>
  <c r="F7" i="5"/>
  <c r="F8" i="5" s="1"/>
  <c r="G7" i="5"/>
  <c r="G8" i="5" s="1"/>
  <c r="H7" i="5"/>
  <c r="H8" i="5" s="1"/>
  <c r="I7" i="5"/>
  <c r="I8" i="5" s="1"/>
  <c r="J7" i="5"/>
  <c r="J8" i="5" s="1"/>
  <c r="K7" i="5"/>
  <c r="K8" i="5" s="1"/>
  <c r="L7" i="5"/>
  <c r="L8" i="5" s="1"/>
  <c r="M7" i="5"/>
  <c r="M8" i="5" s="1"/>
  <c r="N7" i="5"/>
  <c r="N8" i="5" s="1"/>
  <c r="C11" i="5"/>
  <c r="D11" i="5"/>
  <c r="E11" i="5"/>
  <c r="E12" i="5" s="1"/>
  <c r="F11" i="5"/>
  <c r="F12" i="5" s="1"/>
  <c r="G11" i="5"/>
  <c r="G12" i="5" s="1"/>
  <c r="H11" i="5"/>
  <c r="H12" i="5" s="1"/>
  <c r="I11" i="5"/>
  <c r="I12" i="5" s="1"/>
  <c r="J11" i="5"/>
  <c r="K11" i="5"/>
  <c r="K12" i="5" s="1"/>
  <c r="L11" i="5"/>
  <c r="L12" i="5" s="1"/>
  <c r="M11" i="5"/>
  <c r="M12" i="5" s="1"/>
  <c r="N11" i="5"/>
  <c r="N12" i="5" s="1"/>
  <c r="C12" i="5"/>
  <c r="C15" i="5"/>
  <c r="C16" i="5" s="1"/>
  <c r="D15" i="5"/>
  <c r="D16" i="5" s="1"/>
  <c r="E15" i="5"/>
  <c r="E16" i="5" s="1"/>
  <c r="F15" i="5"/>
  <c r="F16" i="5" s="1"/>
  <c r="G15" i="5"/>
  <c r="G16" i="5" s="1"/>
  <c r="H15" i="5"/>
  <c r="H16" i="5" s="1"/>
  <c r="I15" i="5"/>
  <c r="I16" i="5" s="1"/>
  <c r="J15" i="5"/>
  <c r="K15" i="5"/>
  <c r="K16" i="5" s="1"/>
  <c r="L15" i="5"/>
  <c r="L16" i="5" s="1"/>
  <c r="M15" i="5"/>
  <c r="M16" i="5" s="1"/>
  <c r="N15" i="5"/>
  <c r="C19" i="5"/>
  <c r="D19" i="5"/>
  <c r="E19" i="5"/>
  <c r="E20" i="5" s="1"/>
  <c r="F19" i="5"/>
  <c r="F20" i="5" s="1"/>
  <c r="G19" i="5"/>
  <c r="H19" i="5"/>
  <c r="H20" i="5" s="1"/>
  <c r="I19" i="5"/>
  <c r="I20" i="5" s="1"/>
  <c r="J19" i="5"/>
  <c r="K19" i="5"/>
  <c r="K20" i="5" s="1"/>
  <c r="L19" i="5"/>
  <c r="L20" i="5" s="1"/>
  <c r="M19" i="5"/>
  <c r="M20" i="5" s="1"/>
  <c r="N19" i="5"/>
  <c r="N20" i="5" s="1"/>
  <c r="C20" i="5"/>
  <c r="C23" i="5"/>
  <c r="C24" i="5" s="1"/>
  <c r="D23" i="5"/>
  <c r="D24" i="5" s="1"/>
  <c r="E23" i="5"/>
  <c r="E24" i="5" s="1"/>
  <c r="F23" i="5"/>
  <c r="F24" i="5" s="1"/>
  <c r="G23" i="5"/>
  <c r="H23" i="5"/>
  <c r="H24" i="5" s="1"/>
  <c r="I23" i="5"/>
  <c r="I24" i="5" s="1"/>
  <c r="J23" i="5"/>
  <c r="K23" i="5"/>
  <c r="K24" i="5" s="1"/>
  <c r="L23" i="5"/>
  <c r="L24" i="5" s="1"/>
  <c r="M23" i="5"/>
  <c r="M24" i="5" s="1"/>
  <c r="N23" i="5"/>
  <c r="N24" i="5" s="1"/>
  <c r="C27" i="5"/>
  <c r="C28" i="5" s="1"/>
  <c r="D27" i="5"/>
  <c r="D28" i="5" s="1"/>
  <c r="E27" i="5"/>
  <c r="E28" i="5" s="1"/>
  <c r="F27" i="5"/>
  <c r="F28" i="5" s="1"/>
  <c r="G27" i="5"/>
  <c r="H27" i="5"/>
  <c r="H28" i="5" s="1"/>
  <c r="I27" i="5"/>
  <c r="I28" i="5" s="1"/>
  <c r="J27" i="5"/>
  <c r="K27" i="5"/>
  <c r="K28" i="5" s="1"/>
  <c r="L27" i="5"/>
  <c r="L28" i="5" s="1"/>
  <c r="M27" i="5"/>
  <c r="M28" i="5" s="1"/>
  <c r="N27" i="5"/>
  <c r="N28" i="5" s="1"/>
  <c r="C31" i="5"/>
  <c r="C32" i="5" s="1"/>
  <c r="D31" i="5"/>
  <c r="D32" i="5" s="1"/>
  <c r="E31" i="5"/>
  <c r="E32" i="5" s="1"/>
  <c r="F31" i="5"/>
  <c r="F32" i="5" s="1"/>
  <c r="G31" i="5"/>
  <c r="H31" i="5"/>
  <c r="H32" i="5" s="1"/>
  <c r="I31" i="5"/>
  <c r="I32" i="5" s="1"/>
  <c r="J31" i="5"/>
  <c r="K31" i="5"/>
  <c r="K32" i="5" s="1"/>
  <c r="L31" i="5"/>
  <c r="L32" i="5" s="1"/>
  <c r="M31" i="5"/>
  <c r="M32" i="5" s="1"/>
  <c r="N31" i="5"/>
  <c r="N32" i="5" s="1"/>
  <c r="C35" i="5"/>
  <c r="C36" i="5" s="1"/>
  <c r="D35" i="5"/>
  <c r="D36" i="5" s="1"/>
  <c r="E35" i="5"/>
  <c r="E36" i="5" s="1"/>
  <c r="F35" i="5"/>
  <c r="F36" i="5" s="1"/>
  <c r="G35" i="5"/>
  <c r="H35" i="5"/>
  <c r="H36" i="5" s="1"/>
  <c r="I35" i="5"/>
  <c r="I36" i="5" s="1"/>
  <c r="J35" i="5"/>
  <c r="K35" i="5"/>
  <c r="K36" i="5" s="1"/>
  <c r="L35" i="5"/>
  <c r="L36" i="5" s="1"/>
  <c r="M35" i="5"/>
  <c r="M36" i="5" s="1"/>
  <c r="N35" i="5"/>
  <c r="N36" i="5" s="1"/>
  <c r="C39" i="5"/>
  <c r="C40" i="5" s="1"/>
  <c r="D39" i="5"/>
  <c r="E39" i="5"/>
  <c r="E40" i="5" s="1"/>
  <c r="F39" i="5"/>
  <c r="F40" i="5" s="1"/>
  <c r="G39" i="5"/>
  <c r="H39" i="5"/>
  <c r="H40" i="5" s="1"/>
  <c r="I39" i="5"/>
  <c r="I40" i="5" s="1"/>
  <c r="J39" i="5"/>
  <c r="K39" i="5"/>
  <c r="K40" i="5" s="1"/>
  <c r="L39" i="5"/>
  <c r="L40" i="5" s="1"/>
  <c r="M39" i="5"/>
  <c r="M40" i="5" s="1"/>
  <c r="N39" i="5"/>
  <c r="N40" i="5" s="1"/>
  <c r="C43" i="5"/>
  <c r="C44" i="5" s="1"/>
  <c r="D43" i="5"/>
  <c r="D44" i="5" s="1"/>
  <c r="E43" i="5"/>
  <c r="E44" i="5" s="1"/>
  <c r="F43" i="5"/>
  <c r="F44" i="5" s="1"/>
  <c r="G43" i="5"/>
  <c r="H43" i="5"/>
  <c r="H44" i="5" s="1"/>
  <c r="I43" i="5"/>
  <c r="I44" i="5" s="1"/>
  <c r="J43" i="5"/>
  <c r="K43" i="5"/>
  <c r="K44" i="5" s="1"/>
  <c r="L43" i="5"/>
  <c r="L44" i="5" s="1"/>
  <c r="M43" i="5"/>
  <c r="M44" i="5" s="1"/>
  <c r="N43" i="5"/>
  <c r="N44" i="5" s="1"/>
  <c r="J44" i="5" l="1"/>
  <c r="O43" i="5"/>
  <c r="O42" i="5" s="1"/>
  <c r="P42" i="5" s="1"/>
  <c r="J40" i="5"/>
  <c r="O39" i="5"/>
  <c r="O38" i="5" s="1"/>
  <c r="P38" i="5" s="1"/>
  <c r="J36" i="5"/>
  <c r="O35" i="5"/>
  <c r="O34" i="5" s="1"/>
  <c r="P34" i="5" s="1"/>
  <c r="J32" i="5"/>
  <c r="O31" i="5"/>
  <c r="O30" i="5" s="1"/>
  <c r="P30" i="5" s="1"/>
  <c r="J28" i="5"/>
  <c r="O27" i="5"/>
  <c r="O26" i="5" s="1"/>
  <c r="P26" i="5" s="1"/>
  <c r="J24" i="5"/>
  <c r="O23" i="5"/>
  <c r="O22" i="5" s="1"/>
  <c r="P22" i="5" s="1"/>
  <c r="J20" i="5"/>
  <c r="O19" i="5"/>
  <c r="O18" i="5" s="1"/>
  <c r="P18" i="5" s="1"/>
  <c r="J16" i="5"/>
  <c r="O15" i="5"/>
  <c r="O14" i="5" s="1"/>
  <c r="P14" i="5" s="1"/>
  <c r="J12" i="5"/>
  <c r="O11" i="5"/>
  <c r="O10" i="5" s="1"/>
  <c r="P10" i="5" s="1"/>
  <c r="G44" i="5"/>
  <c r="G40" i="5"/>
  <c r="G36" i="5"/>
  <c r="G32" i="5"/>
  <c r="G28" i="5"/>
  <c r="G24" i="5"/>
  <c r="G20" i="5"/>
  <c r="D12" i="5"/>
  <c r="N16" i="5"/>
  <c r="C8" i="5"/>
  <c r="O7" i="5"/>
  <c r="O6" i="5" s="1"/>
  <c r="D40" i="5"/>
  <c r="D20" i="5"/>
  <c r="Q5" i="5"/>
  <c r="O16" i="5" l="1"/>
  <c r="Q42" i="5"/>
  <c r="Q43" i="5" s="1"/>
  <c r="Q44" i="5" s="1"/>
  <c r="P43" i="5"/>
  <c r="Q38" i="5"/>
  <c r="Q39" i="5" s="1"/>
  <c r="Q40" i="5" s="1"/>
  <c r="P39" i="5"/>
  <c r="Q34" i="5"/>
  <c r="Q35" i="5" s="1"/>
  <c r="P35" i="5"/>
  <c r="P36" i="5" s="1"/>
  <c r="Q30" i="5"/>
  <c r="Q31" i="5" s="1"/>
  <c r="Q32" i="5" s="1"/>
  <c r="P31" i="5"/>
  <c r="Q26" i="5"/>
  <c r="Q27" i="5" s="1"/>
  <c r="Q28" i="5" s="1"/>
  <c r="P27" i="5"/>
  <c r="P28" i="5" s="1"/>
  <c r="Q22" i="5"/>
  <c r="Q23" i="5" s="1"/>
  <c r="P23" i="5"/>
  <c r="Q18" i="5"/>
  <c r="Q19" i="5" s="1"/>
  <c r="P19" i="5"/>
  <c r="Q14" i="5"/>
  <c r="Q15" i="5" s="1"/>
  <c r="P15" i="5"/>
  <c r="Q10" i="5"/>
  <c r="Q11" i="5" s="1"/>
  <c r="Q12" i="5" s="1"/>
  <c r="P11" i="5"/>
  <c r="P12" i="5" s="1"/>
  <c r="P44" i="5"/>
  <c r="O40" i="5"/>
  <c r="O36" i="5"/>
  <c r="O32" i="5"/>
  <c r="O12" i="5"/>
  <c r="P32" i="5"/>
  <c r="O44" i="5"/>
  <c r="Q16" i="5" l="1"/>
  <c r="P16" i="5"/>
  <c r="P40" i="5"/>
  <c r="Q36" i="5"/>
  <c r="C100" i="4" l="1"/>
  <c r="C96" i="4"/>
  <c r="C92" i="4"/>
  <c r="C88" i="4"/>
  <c r="C84" i="4"/>
  <c r="C80" i="4"/>
  <c r="N76" i="4"/>
  <c r="N77" i="4" s="1"/>
  <c r="M76" i="4"/>
  <c r="M77" i="4" s="1"/>
  <c r="L76" i="4"/>
  <c r="K76" i="4"/>
  <c r="K77" i="4" s="1"/>
  <c r="J76" i="4"/>
  <c r="J77" i="4" s="1"/>
  <c r="I76" i="4"/>
  <c r="I77" i="4" s="1"/>
  <c r="H76" i="4"/>
  <c r="H77" i="4" s="1"/>
  <c r="G76" i="4"/>
  <c r="G77" i="4" s="1"/>
  <c r="F76" i="4"/>
  <c r="F77" i="4" s="1"/>
  <c r="E76" i="4"/>
  <c r="D76" i="4"/>
  <c r="D77" i="4" s="1"/>
  <c r="C76" i="4"/>
  <c r="C77" i="4" s="1"/>
  <c r="N72" i="4"/>
  <c r="N73" i="4" s="1"/>
  <c r="M72" i="4"/>
  <c r="M73" i="4" s="1"/>
  <c r="L72" i="4"/>
  <c r="K72" i="4"/>
  <c r="K73" i="4" s="1"/>
  <c r="J72" i="4"/>
  <c r="J73" i="4" s="1"/>
  <c r="I72" i="4"/>
  <c r="I73" i="4" s="1"/>
  <c r="H72" i="4"/>
  <c r="H73" i="4" s="1"/>
  <c r="G72" i="4"/>
  <c r="G73" i="4" s="1"/>
  <c r="F72" i="4"/>
  <c r="F73" i="4" s="1"/>
  <c r="E72" i="4"/>
  <c r="D72" i="4"/>
  <c r="D73" i="4" s="1"/>
  <c r="C72" i="4"/>
  <c r="M68" i="4"/>
  <c r="M69" i="4" s="1"/>
  <c r="L68" i="4"/>
  <c r="K68" i="4"/>
  <c r="K69" i="4" s="1"/>
  <c r="J68" i="4"/>
  <c r="J69" i="4" s="1"/>
  <c r="I68" i="4"/>
  <c r="I69" i="4" s="1"/>
  <c r="H68" i="4"/>
  <c r="H69" i="4" s="1"/>
  <c r="G68" i="4"/>
  <c r="G69" i="4" s="1"/>
  <c r="F68" i="4"/>
  <c r="F69" i="4" s="1"/>
  <c r="E68" i="4"/>
  <c r="D68" i="4"/>
  <c r="D69" i="4" s="1"/>
  <c r="C68" i="4"/>
  <c r="L77" i="4" l="1"/>
  <c r="O76" i="4"/>
  <c r="O75" i="4" s="1"/>
  <c r="P75" i="4" s="1"/>
  <c r="L73" i="4"/>
  <c r="O72" i="4"/>
  <c r="O71" i="4" s="1"/>
  <c r="P71" i="4" s="1"/>
  <c r="L69" i="4"/>
  <c r="E77" i="4"/>
  <c r="E73" i="4"/>
  <c r="E69" i="4"/>
  <c r="C93" i="4"/>
  <c r="C81" i="4"/>
  <c r="C97" i="4"/>
  <c r="C89" i="4"/>
  <c r="C85" i="4"/>
  <c r="C101" i="4"/>
  <c r="C73" i="4"/>
  <c r="C69" i="4"/>
  <c r="O21" i="4"/>
  <c r="P21" i="4" s="1"/>
  <c r="Q21" i="4" s="1"/>
  <c r="O56" i="4"/>
  <c r="P56" i="4" s="1"/>
  <c r="Q56" i="4" s="1"/>
  <c r="I9" i="2"/>
  <c r="I10" i="2"/>
  <c r="I11" i="2"/>
  <c r="I12" i="2"/>
  <c r="I13" i="2"/>
  <c r="I14" i="2"/>
  <c r="I15" i="2"/>
  <c r="I16" i="2"/>
  <c r="I17" i="2"/>
  <c r="I18" i="2"/>
  <c r="I19" i="2"/>
  <c r="I20" i="2"/>
  <c r="I21" i="2"/>
  <c r="I22" i="2"/>
  <c r="H9" i="2"/>
  <c r="H10" i="2"/>
  <c r="H11" i="2"/>
  <c r="H12" i="2"/>
  <c r="H13" i="2"/>
  <c r="H14" i="2"/>
  <c r="H15" i="2"/>
  <c r="H16" i="2"/>
  <c r="H17" i="2"/>
  <c r="H18" i="2"/>
  <c r="H19" i="2"/>
  <c r="H20" i="2"/>
  <c r="H21" i="2"/>
  <c r="H22" i="2"/>
  <c r="G9" i="2"/>
  <c r="G10" i="2"/>
  <c r="G11" i="2"/>
  <c r="G12" i="2"/>
  <c r="G13" i="2"/>
  <c r="G14" i="2"/>
  <c r="G15" i="2"/>
  <c r="G16" i="2"/>
  <c r="G17" i="2"/>
  <c r="G18" i="2"/>
  <c r="G19" i="2"/>
  <c r="G20" i="2"/>
  <c r="G21" i="2"/>
  <c r="G22" i="2"/>
  <c r="I7" i="2"/>
  <c r="H7" i="2"/>
  <c r="G7" i="2"/>
  <c r="I8" i="2"/>
  <c r="H8" i="2"/>
  <c r="P76" i="4" l="1"/>
  <c r="Q75" i="4"/>
  <c r="Q76" i="4" s="1"/>
  <c r="P72" i="4"/>
  <c r="Q71" i="4"/>
  <c r="Q72" i="4" s="1"/>
  <c r="O77" i="4"/>
  <c r="A1" i="12"/>
  <c r="H25" i="2" l="1"/>
  <c r="D31" i="6" s="1"/>
  <c r="C6" i="2"/>
  <c r="C24" i="2" s="1"/>
  <c r="D6" i="2"/>
  <c r="D24" i="2" s="1"/>
  <c r="D24" i="7" l="1"/>
  <c r="D23" i="7"/>
  <c r="O37" i="4" l="1"/>
  <c r="P37" i="4" s="1"/>
  <c r="Q37" i="4" s="1"/>
  <c r="B7" i="12"/>
  <c r="N7" i="12" s="1"/>
  <c r="G48" i="5"/>
  <c r="J48" i="5"/>
  <c r="K48" i="5"/>
  <c r="C110" i="4"/>
  <c r="C48" i="5" l="1"/>
  <c r="E48" i="5"/>
  <c r="I48" i="5"/>
  <c r="M48" i="5"/>
  <c r="D47" i="5"/>
  <c r="F47" i="5"/>
  <c r="L47" i="5"/>
  <c r="F48" i="5"/>
  <c r="J47" i="5"/>
  <c r="N47" i="5"/>
  <c r="N48" i="5"/>
  <c r="H48" i="5"/>
  <c r="I47" i="5"/>
  <c r="H47" i="5"/>
  <c r="C47" i="5"/>
  <c r="K47" i="5"/>
  <c r="G47" i="5"/>
  <c r="M47" i="5"/>
  <c r="E47" i="5"/>
  <c r="L48" i="5"/>
  <c r="D48" i="5"/>
  <c r="B26" i="3"/>
  <c r="B25" i="3"/>
  <c r="E14" i="3"/>
  <c r="D14" i="3"/>
  <c r="F7" i="3"/>
  <c r="F11" i="3"/>
  <c r="F12" i="3"/>
  <c r="F13" i="3"/>
  <c r="O47" i="5" l="1"/>
  <c r="J8" i="7" s="1"/>
  <c r="O48" i="5"/>
  <c r="C14" i="4"/>
  <c r="B6" i="2"/>
  <c r="B24" i="2" s="1"/>
  <c r="B25" i="2"/>
  <c r="D8" i="7" l="1"/>
  <c r="F22" i="6"/>
  <c r="D22" i="6"/>
  <c r="B22" i="6"/>
  <c r="C25" i="12"/>
  <c r="D25" i="12"/>
  <c r="E25" i="12"/>
  <c r="F25" i="12"/>
  <c r="G25" i="12"/>
  <c r="H25" i="12"/>
  <c r="I25" i="12"/>
  <c r="J25" i="12"/>
  <c r="K25" i="12"/>
  <c r="L25" i="12"/>
  <c r="M25" i="12"/>
  <c r="N25" i="12"/>
  <c r="O25" i="12"/>
  <c r="P25" i="12"/>
  <c r="B25" i="12"/>
  <c r="C28" i="12"/>
  <c r="D28" i="12"/>
  <c r="E28" i="12"/>
  <c r="F28" i="12"/>
  <c r="G28" i="12"/>
  <c r="H28" i="12"/>
  <c r="I28" i="12"/>
  <c r="J28" i="12"/>
  <c r="K28" i="12"/>
  <c r="L28" i="12"/>
  <c r="M28" i="12"/>
  <c r="C16" i="12"/>
  <c r="D16" i="12"/>
  <c r="E16" i="12"/>
  <c r="F16" i="12"/>
  <c r="G16" i="12"/>
  <c r="H16" i="12"/>
  <c r="I16" i="12"/>
  <c r="J16" i="12"/>
  <c r="K16" i="12"/>
  <c r="L16" i="12"/>
  <c r="M16" i="12"/>
  <c r="C17" i="12"/>
  <c r="D17" i="12"/>
  <c r="E17" i="12"/>
  <c r="F17" i="12"/>
  <c r="G17" i="12"/>
  <c r="H17" i="12"/>
  <c r="I17" i="12"/>
  <c r="J17" i="12"/>
  <c r="K17" i="12"/>
  <c r="L17" i="12"/>
  <c r="M17" i="12"/>
  <c r="C18" i="12"/>
  <c r="D18" i="12"/>
  <c r="E18" i="12"/>
  <c r="F18" i="12"/>
  <c r="G18" i="12"/>
  <c r="H18" i="12"/>
  <c r="I18" i="12"/>
  <c r="J18" i="12"/>
  <c r="K18" i="12"/>
  <c r="L18" i="12"/>
  <c r="M18" i="12"/>
  <c r="C19" i="12"/>
  <c r="D19" i="12"/>
  <c r="E19" i="12"/>
  <c r="F19" i="12"/>
  <c r="G19" i="12"/>
  <c r="H19" i="12"/>
  <c r="I19" i="12"/>
  <c r="J19" i="12"/>
  <c r="K19" i="12"/>
  <c r="L19" i="12"/>
  <c r="M19" i="12"/>
  <c r="C20" i="12"/>
  <c r="D20" i="12"/>
  <c r="E20" i="12"/>
  <c r="F20" i="12"/>
  <c r="G20" i="12"/>
  <c r="H20" i="12"/>
  <c r="I20" i="12"/>
  <c r="J20" i="12"/>
  <c r="K20" i="12"/>
  <c r="L20" i="12"/>
  <c r="M20" i="12"/>
  <c r="C21" i="12"/>
  <c r="D21" i="12"/>
  <c r="E21" i="12"/>
  <c r="F21" i="12"/>
  <c r="G21" i="12"/>
  <c r="H21" i="12"/>
  <c r="I21" i="12"/>
  <c r="J21" i="12"/>
  <c r="K21" i="12"/>
  <c r="L21" i="12"/>
  <c r="M21" i="12"/>
  <c r="C22" i="12"/>
  <c r="D22" i="12"/>
  <c r="E22" i="12"/>
  <c r="F22" i="12"/>
  <c r="G22" i="12"/>
  <c r="H22" i="12"/>
  <c r="I22" i="12"/>
  <c r="J22" i="12"/>
  <c r="K22" i="12"/>
  <c r="L22" i="12"/>
  <c r="M22" i="12"/>
  <c r="C23" i="12"/>
  <c r="D23" i="12"/>
  <c r="E23" i="12"/>
  <c r="F23" i="12"/>
  <c r="G23" i="12"/>
  <c r="H23" i="12"/>
  <c r="I23" i="12"/>
  <c r="J23" i="12"/>
  <c r="K23" i="12"/>
  <c r="L23" i="12"/>
  <c r="M23" i="12"/>
  <c r="C24" i="12"/>
  <c r="D24" i="12"/>
  <c r="E24" i="12"/>
  <c r="F24" i="12"/>
  <c r="G24" i="12"/>
  <c r="H24" i="12"/>
  <c r="I24" i="12"/>
  <c r="J24" i="12"/>
  <c r="K24" i="12"/>
  <c r="L24" i="12"/>
  <c r="M24" i="12"/>
  <c r="B28" i="12"/>
  <c r="B24" i="12"/>
  <c r="B23" i="12"/>
  <c r="B22" i="12"/>
  <c r="B21" i="12"/>
  <c r="B20" i="12"/>
  <c r="B19" i="12"/>
  <c r="B18" i="12"/>
  <c r="B17" i="12"/>
  <c r="B16" i="12"/>
  <c r="B5" i="12"/>
  <c r="N5" i="12" s="1"/>
  <c r="B4" i="12"/>
  <c r="N4" i="12" s="1"/>
  <c r="M13" i="12"/>
  <c r="L13" i="12"/>
  <c r="K13" i="12"/>
  <c r="J13" i="12"/>
  <c r="I13" i="12"/>
  <c r="H13" i="12"/>
  <c r="G13" i="12"/>
  <c r="F13" i="12"/>
  <c r="E13" i="12"/>
  <c r="D13" i="12"/>
  <c r="C13" i="12"/>
  <c r="B13" i="12"/>
  <c r="D110" i="4"/>
  <c r="E110" i="4"/>
  <c r="F110" i="4"/>
  <c r="G110" i="4"/>
  <c r="H110" i="4"/>
  <c r="I110" i="4"/>
  <c r="J110" i="4"/>
  <c r="K110" i="4"/>
  <c r="L110" i="4"/>
  <c r="M110" i="4"/>
  <c r="N110" i="4"/>
  <c r="O107" i="4"/>
  <c r="P107" i="4" s="1"/>
  <c r="Q107" i="4" s="1"/>
  <c r="O108" i="4"/>
  <c r="P108" i="4" s="1"/>
  <c r="Q108" i="4" s="1"/>
  <c r="O109" i="4"/>
  <c r="P109" i="4" s="1"/>
  <c r="Q109" i="4" s="1"/>
  <c r="D105" i="4"/>
  <c r="E105" i="4"/>
  <c r="F105" i="4"/>
  <c r="G105" i="4"/>
  <c r="H105" i="4"/>
  <c r="I105" i="4"/>
  <c r="J105" i="4"/>
  <c r="K105" i="4"/>
  <c r="L105" i="4"/>
  <c r="M105" i="4"/>
  <c r="N105" i="4"/>
  <c r="C105" i="4"/>
  <c r="E80" i="4"/>
  <c r="F80" i="4"/>
  <c r="F81" i="4" s="1"/>
  <c r="G80" i="4"/>
  <c r="G81" i="4" s="1"/>
  <c r="H80" i="4"/>
  <c r="H81" i="4" s="1"/>
  <c r="I80" i="4"/>
  <c r="I81" i="4" s="1"/>
  <c r="J80" i="4"/>
  <c r="J81" i="4" s="1"/>
  <c r="K80" i="4"/>
  <c r="K81" i="4" s="1"/>
  <c r="L80" i="4"/>
  <c r="M80" i="4"/>
  <c r="M81" i="4" s="1"/>
  <c r="N80" i="4"/>
  <c r="N81" i="4" s="1"/>
  <c r="E84" i="4"/>
  <c r="E85" i="4" s="1"/>
  <c r="F84" i="4"/>
  <c r="F85" i="4" s="1"/>
  <c r="G84" i="4"/>
  <c r="G85" i="4" s="1"/>
  <c r="H84" i="4"/>
  <c r="H85" i="4" s="1"/>
  <c r="I84" i="4"/>
  <c r="I85" i="4" s="1"/>
  <c r="J84" i="4"/>
  <c r="J85" i="4" s="1"/>
  <c r="K84" i="4"/>
  <c r="K85" i="4" s="1"/>
  <c r="L84" i="4"/>
  <c r="M84" i="4"/>
  <c r="M85" i="4" s="1"/>
  <c r="N84" i="4"/>
  <c r="N85" i="4" s="1"/>
  <c r="E88" i="4"/>
  <c r="E89" i="4" s="1"/>
  <c r="F88" i="4"/>
  <c r="F89" i="4" s="1"/>
  <c r="G88" i="4"/>
  <c r="G89" i="4" s="1"/>
  <c r="H88" i="4"/>
  <c r="H89" i="4" s="1"/>
  <c r="I88" i="4"/>
  <c r="I89" i="4" s="1"/>
  <c r="J88" i="4"/>
  <c r="J89" i="4" s="1"/>
  <c r="K88" i="4"/>
  <c r="K89" i="4" s="1"/>
  <c r="L88" i="4"/>
  <c r="M88" i="4"/>
  <c r="M89" i="4" s="1"/>
  <c r="N88" i="4"/>
  <c r="N89" i="4" s="1"/>
  <c r="E92" i="4"/>
  <c r="E93" i="4" s="1"/>
  <c r="F92" i="4"/>
  <c r="F93" i="4" s="1"/>
  <c r="G92" i="4"/>
  <c r="G93" i="4" s="1"/>
  <c r="H92" i="4"/>
  <c r="H93" i="4" s="1"/>
  <c r="I92" i="4"/>
  <c r="I93" i="4" s="1"/>
  <c r="J92" i="4"/>
  <c r="J93" i="4" s="1"/>
  <c r="K92" i="4"/>
  <c r="K93" i="4" s="1"/>
  <c r="L92" i="4"/>
  <c r="M92" i="4"/>
  <c r="M93" i="4" s="1"/>
  <c r="N92" i="4"/>
  <c r="N93" i="4" s="1"/>
  <c r="E96" i="4"/>
  <c r="E97" i="4" s="1"/>
  <c r="F96" i="4"/>
  <c r="F97" i="4" s="1"/>
  <c r="G96" i="4"/>
  <c r="G97" i="4" s="1"/>
  <c r="H96" i="4"/>
  <c r="H97" i="4" s="1"/>
  <c r="I96" i="4"/>
  <c r="I97" i="4" s="1"/>
  <c r="J96" i="4"/>
  <c r="J97" i="4" s="1"/>
  <c r="K96" i="4"/>
  <c r="K97" i="4" s="1"/>
  <c r="L96" i="4"/>
  <c r="M96" i="4"/>
  <c r="M97" i="4" s="1"/>
  <c r="N96" i="4"/>
  <c r="N97" i="4" s="1"/>
  <c r="E100" i="4"/>
  <c r="E101" i="4" s="1"/>
  <c r="F100" i="4"/>
  <c r="F101" i="4" s="1"/>
  <c r="G100" i="4"/>
  <c r="G101" i="4" s="1"/>
  <c r="H100" i="4"/>
  <c r="H101" i="4" s="1"/>
  <c r="I100" i="4"/>
  <c r="I101" i="4" s="1"/>
  <c r="J100" i="4"/>
  <c r="J101" i="4" s="1"/>
  <c r="K100" i="4"/>
  <c r="K101" i="4" s="1"/>
  <c r="L100" i="4"/>
  <c r="M100" i="4"/>
  <c r="M101" i="4" s="1"/>
  <c r="N100" i="4"/>
  <c r="N101" i="4" s="1"/>
  <c r="N68" i="4"/>
  <c r="O68" i="4" s="1"/>
  <c r="O67" i="4" s="1"/>
  <c r="P67" i="4" s="1"/>
  <c r="E64" i="4"/>
  <c r="F64" i="4"/>
  <c r="F65" i="4" s="1"/>
  <c r="G64" i="4"/>
  <c r="G65" i="4" s="1"/>
  <c r="H64" i="4"/>
  <c r="H65" i="4" s="1"/>
  <c r="I64" i="4"/>
  <c r="I65" i="4" s="1"/>
  <c r="J64" i="4"/>
  <c r="J65" i="4" s="1"/>
  <c r="K64" i="4"/>
  <c r="K65" i="4" s="1"/>
  <c r="L64" i="4"/>
  <c r="L65" i="4" s="1"/>
  <c r="M64" i="4"/>
  <c r="N64" i="4"/>
  <c r="D18" i="3"/>
  <c r="E18" i="3"/>
  <c r="O106" i="4"/>
  <c r="Q106" i="4" s="1"/>
  <c r="C64" i="4"/>
  <c r="C102" i="4" s="1"/>
  <c r="E8" i="4"/>
  <c r="E9" i="4"/>
  <c r="E10" i="4"/>
  <c r="E11" i="4"/>
  <c r="E12" i="4"/>
  <c r="E13" i="4"/>
  <c r="E5" i="4"/>
  <c r="G8" i="4"/>
  <c r="H8" i="4" s="1"/>
  <c r="G9" i="4"/>
  <c r="G10" i="4"/>
  <c r="H10" i="4" s="1"/>
  <c r="G11" i="4"/>
  <c r="H11" i="4" s="1"/>
  <c r="G12" i="4"/>
  <c r="H12" i="4" s="1"/>
  <c r="G13" i="4"/>
  <c r="H13" i="4" s="1"/>
  <c r="O19" i="4"/>
  <c r="P19" i="4" s="1"/>
  <c r="Q19" i="4" s="1"/>
  <c r="O20" i="4"/>
  <c r="O22" i="4"/>
  <c r="O23" i="4"/>
  <c r="O24" i="4"/>
  <c r="O25" i="4"/>
  <c r="P25" i="4" s="1"/>
  <c r="Q25" i="4" s="1"/>
  <c r="O26" i="4"/>
  <c r="O27" i="4"/>
  <c r="P27" i="4" s="1"/>
  <c r="Q27" i="4" s="1"/>
  <c r="O28" i="4"/>
  <c r="O29" i="4"/>
  <c r="P29" i="4" s="1"/>
  <c r="Q29" i="4" s="1"/>
  <c r="O30" i="4"/>
  <c r="O31" i="4"/>
  <c r="B20" i="6" s="1"/>
  <c r="O32" i="4"/>
  <c r="O33" i="4"/>
  <c r="O34" i="4"/>
  <c r="O35" i="4"/>
  <c r="P35" i="4" s="1"/>
  <c r="Q35" i="4" s="1"/>
  <c r="O36" i="4"/>
  <c r="O39" i="4"/>
  <c r="O40" i="4"/>
  <c r="O41" i="4"/>
  <c r="O42" i="4"/>
  <c r="O43" i="4"/>
  <c r="O44" i="4"/>
  <c r="P44" i="4" s="1"/>
  <c r="Q44" i="4" s="1"/>
  <c r="O45" i="4"/>
  <c r="O46" i="4"/>
  <c r="O47" i="4"/>
  <c r="O48" i="4"/>
  <c r="O49" i="4"/>
  <c r="O50" i="4"/>
  <c r="P50" i="4" s="1"/>
  <c r="Q50" i="4" s="1"/>
  <c r="O51" i="4"/>
  <c r="O52" i="4"/>
  <c r="O53" i="4"/>
  <c r="O54" i="4"/>
  <c r="O55" i="4"/>
  <c r="P55" i="4" s="1"/>
  <c r="Q55" i="4" s="1"/>
  <c r="O57" i="4"/>
  <c r="F6" i="3"/>
  <c r="D25" i="2"/>
  <c r="D29" i="2"/>
  <c r="C25" i="2"/>
  <c r="C29" i="2"/>
  <c r="A2" i="6"/>
  <c r="D37" i="6"/>
  <c r="F37" i="6"/>
  <c r="C35" i="7"/>
  <c r="A2" i="2"/>
  <c r="G8" i="2"/>
  <c r="I25" i="2"/>
  <c r="F31" i="6" s="1"/>
  <c r="D9" i="7"/>
  <c r="B29" i="2"/>
  <c r="D14" i="4"/>
  <c r="A2" i="5"/>
  <c r="A3" i="7"/>
  <c r="C34" i="7"/>
  <c r="L101" i="4" l="1"/>
  <c r="O100" i="4"/>
  <c r="O99" i="4" s="1"/>
  <c r="P99" i="4" s="1"/>
  <c r="L97" i="4"/>
  <c r="O96" i="4"/>
  <c r="O95" i="4" s="1"/>
  <c r="P95" i="4" s="1"/>
  <c r="L93" i="4"/>
  <c r="O92" i="4"/>
  <c r="O91" i="4" s="1"/>
  <c r="P91" i="4" s="1"/>
  <c r="L89" i="4"/>
  <c r="O88" i="4"/>
  <c r="O87" i="4" s="1"/>
  <c r="P87" i="4" s="1"/>
  <c r="L85" i="4"/>
  <c r="O84" i="4"/>
  <c r="O83" i="4" s="1"/>
  <c r="P83" i="4" s="1"/>
  <c r="L81" i="4"/>
  <c r="O80" i="4"/>
  <c r="O79" i="4" s="1"/>
  <c r="P79" i="4" s="1"/>
  <c r="P68" i="4"/>
  <c r="Q67" i="4"/>
  <c r="Q68" i="4" s="1"/>
  <c r="O64" i="4"/>
  <c r="O63" i="4" s="1"/>
  <c r="P63" i="4" s="1"/>
  <c r="N65" i="4"/>
  <c r="E81" i="4"/>
  <c r="E65" i="4"/>
  <c r="E113" i="4" s="1"/>
  <c r="D29" i="12" s="1"/>
  <c r="N69" i="4"/>
  <c r="M65" i="4"/>
  <c r="M113" i="4" s="1"/>
  <c r="L29" i="12" s="1"/>
  <c r="P28" i="12"/>
  <c r="P110" i="4"/>
  <c r="D9" i="6" s="1"/>
  <c r="O28" i="12"/>
  <c r="Q110" i="4"/>
  <c r="F9" i="6" s="1"/>
  <c r="D100" i="4"/>
  <c r="D96" i="4"/>
  <c r="D92" i="4"/>
  <c r="D88" i="4"/>
  <c r="D84" i="4"/>
  <c r="D80" i="4"/>
  <c r="D64" i="4"/>
  <c r="N16" i="12"/>
  <c r="E24" i="7"/>
  <c r="E23" i="7"/>
  <c r="G25" i="2"/>
  <c r="B31" i="6" s="1"/>
  <c r="D19" i="7"/>
  <c r="D18" i="7" s="1"/>
  <c r="D10" i="7"/>
  <c r="D11" i="7" s="1"/>
  <c r="B31" i="2"/>
  <c r="B14" i="12" s="1"/>
  <c r="N14" i="12" s="1"/>
  <c r="I113" i="4"/>
  <c r="H29" i="12" s="1"/>
  <c r="O73" i="4"/>
  <c r="P41" i="4"/>
  <c r="Q41" i="4" s="1"/>
  <c r="H113" i="4"/>
  <c r="G29" i="12" s="1"/>
  <c r="H102" i="4"/>
  <c r="L102" i="4"/>
  <c r="G102" i="4"/>
  <c r="P57" i="4"/>
  <c r="Q57" i="4" s="1"/>
  <c r="N102" i="4"/>
  <c r="M27" i="12" s="1"/>
  <c r="I102" i="4"/>
  <c r="F113" i="4"/>
  <c r="E29" i="12" s="1"/>
  <c r="F102" i="4"/>
  <c r="M102" i="4"/>
  <c r="K102" i="4"/>
  <c r="C65" i="4"/>
  <c r="C113" i="4" s="1"/>
  <c r="J102" i="4"/>
  <c r="E102" i="4"/>
  <c r="O110" i="4"/>
  <c r="B9" i="6" s="1"/>
  <c r="P26" i="4"/>
  <c r="Q26" i="4" s="1"/>
  <c r="N28" i="12"/>
  <c r="P48" i="4"/>
  <c r="Q48" i="4" s="1"/>
  <c r="P52" i="4"/>
  <c r="Q52" i="4" s="1"/>
  <c r="P54" i="4"/>
  <c r="Q54" i="4" s="1"/>
  <c r="P46" i="4"/>
  <c r="Q46" i="4" s="1"/>
  <c r="P33" i="4"/>
  <c r="Q33" i="4" s="1"/>
  <c r="P51" i="4"/>
  <c r="Q51" i="4" s="1"/>
  <c r="P30" i="4"/>
  <c r="Q30" i="4" s="1"/>
  <c r="P43" i="4"/>
  <c r="Q43" i="4" s="1"/>
  <c r="P28" i="4"/>
  <c r="Q28" i="4" s="1"/>
  <c r="B26" i="6"/>
  <c r="N21" i="12"/>
  <c r="P39" i="4"/>
  <c r="N24" i="12"/>
  <c r="N18" i="12"/>
  <c r="P49" i="4"/>
  <c r="Q49" i="4" s="1"/>
  <c r="P24" i="4"/>
  <c r="Q24" i="4" s="1"/>
  <c r="P40" i="4"/>
  <c r="Q40" i="4" s="1"/>
  <c r="N19" i="12"/>
  <c r="E14" i="4"/>
  <c r="H17" i="4" s="1"/>
  <c r="N20" i="12"/>
  <c r="P36" i="4"/>
  <c r="Q36" i="4" s="1"/>
  <c r="N23" i="12"/>
  <c r="B19" i="6"/>
  <c r="B24" i="6"/>
  <c r="P22" i="4"/>
  <c r="B18" i="6"/>
  <c r="N17" i="12"/>
  <c r="H9" i="4"/>
  <c r="H14" i="4" s="1"/>
  <c r="G14" i="4"/>
  <c r="P32" i="4"/>
  <c r="Q32" i="4" s="1"/>
  <c r="B21" i="6"/>
  <c r="B17" i="6"/>
  <c r="P20" i="4"/>
  <c r="Q20" i="4" s="1"/>
  <c r="B25" i="6"/>
  <c r="P47" i="4"/>
  <c r="Q47" i="4" s="1"/>
  <c r="P42" i="4"/>
  <c r="Q42" i="4" s="1"/>
  <c r="N22" i="12"/>
  <c r="P53" i="4"/>
  <c r="Q53" i="4" s="1"/>
  <c r="P45" i="4"/>
  <c r="Q45" i="4" s="1"/>
  <c r="B23" i="6"/>
  <c r="P34" i="4"/>
  <c r="Q34" i="4" s="1"/>
  <c r="P31" i="4"/>
  <c r="P23" i="4"/>
  <c r="Q23" i="4" s="1"/>
  <c r="C31" i="2"/>
  <c r="D19" i="3" s="1"/>
  <c r="D20" i="3" s="1"/>
  <c r="D31" i="2"/>
  <c r="E19" i="3" s="1"/>
  <c r="E20" i="3" s="1"/>
  <c r="L113" i="4" l="1"/>
  <c r="K29" i="12" s="1"/>
  <c r="P100" i="4"/>
  <c r="Q99" i="4"/>
  <c r="Q100" i="4" s="1"/>
  <c r="P96" i="4"/>
  <c r="Q95" i="4"/>
  <c r="Q96" i="4" s="1"/>
  <c r="P92" i="4"/>
  <c r="Q91" i="4"/>
  <c r="Q92" i="4" s="1"/>
  <c r="P88" i="4"/>
  <c r="Q87" i="4"/>
  <c r="Q88" i="4" s="1"/>
  <c r="P84" i="4"/>
  <c r="Q83" i="4"/>
  <c r="Q84" i="4" s="1"/>
  <c r="Q79" i="4"/>
  <c r="Q80" i="4" s="1"/>
  <c r="P80" i="4"/>
  <c r="D89" i="4"/>
  <c r="D93" i="4"/>
  <c r="D81" i="4"/>
  <c r="D97" i="4"/>
  <c r="D85" i="4"/>
  <c r="D101" i="4"/>
  <c r="O69" i="4"/>
  <c r="D102" i="4"/>
  <c r="C27" i="12" s="1"/>
  <c r="D65" i="4"/>
  <c r="P24" i="12"/>
  <c r="F26" i="6"/>
  <c r="D23" i="6"/>
  <c r="Q39" i="4"/>
  <c r="D20" i="6"/>
  <c r="Q31" i="4"/>
  <c r="P19" i="12" s="1"/>
  <c r="Q22" i="4"/>
  <c r="F18" i="6" s="1"/>
  <c r="B29" i="12"/>
  <c r="O18" i="12"/>
  <c r="E18" i="7"/>
  <c r="C19" i="3"/>
  <c r="J8" i="12"/>
  <c r="J9" i="12"/>
  <c r="M8" i="12"/>
  <c r="M9" i="12"/>
  <c r="K8" i="12"/>
  <c r="K9" i="12"/>
  <c r="F8" i="12"/>
  <c r="F9" i="12"/>
  <c r="L8" i="12"/>
  <c r="L9" i="12"/>
  <c r="G113" i="4"/>
  <c r="F29" i="12" s="1"/>
  <c r="N113" i="4"/>
  <c r="M29" i="12" s="1"/>
  <c r="J113" i="4"/>
  <c r="I29" i="12" s="1"/>
  <c r="K113" i="4"/>
  <c r="J29" i="12" s="1"/>
  <c r="D17" i="4"/>
  <c r="N17" i="4"/>
  <c r="I17" i="4"/>
  <c r="O21" i="12"/>
  <c r="D19" i="6"/>
  <c r="I27" i="12"/>
  <c r="D27" i="12"/>
  <c r="H27" i="12"/>
  <c r="K27" i="12"/>
  <c r="G27" i="12"/>
  <c r="F27" i="12"/>
  <c r="J27" i="12"/>
  <c r="F19" i="6"/>
  <c r="L27" i="12"/>
  <c r="E27" i="12"/>
  <c r="K17" i="4"/>
  <c r="L17" i="4"/>
  <c r="M17" i="4"/>
  <c r="C17" i="4"/>
  <c r="J17" i="4"/>
  <c r="E17" i="4"/>
  <c r="P22" i="12"/>
  <c r="D24" i="6"/>
  <c r="F17" i="4"/>
  <c r="G17" i="4"/>
  <c r="O19" i="12"/>
  <c r="P18" i="12"/>
  <c r="O23" i="12"/>
  <c r="F24" i="6"/>
  <c r="B27" i="12"/>
  <c r="D17" i="6"/>
  <c r="O16" i="12"/>
  <c r="D26" i="6"/>
  <c r="O24" i="12"/>
  <c r="D25" i="6"/>
  <c r="P16" i="12"/>
  <c r="F17" i="6"/>
  <c r="P20" i="12"/>
  <c r="F21" i="6"/>
  <c r="P23" i="12"/>
  <c r="F25" i="6"/>
  <c r="F18" i="4"/>
  <c r="G18" i="4"/>
  <c r="E18" i="4"/>
  <c r="D18" i="4"/>
  <c r="H18" i="4"/>
  <c r="G15" i="12" s="1"/>
  <c r="J18" i="4"/>
  <c r="L18" i="4"/>
  <c r="N18" i="4"/>
  <c r="M18" i="4"/>
  <c r="K18" i="4"/>
  <c r="C18" i="4"/>
  <c r="I18" i="4"/>
  <c r="O22" i="12"/>
  <c r="D21" i="6"/>
  <c r="O20" i="12"/>
  <c r="D18" i="6"/>
  <c r="O17" i="12"/>
  <c r="N9" i="12"/>
  <c r="O81" i="4" l="1"/>
  <c r="O89" i="4"/>
  <c r="F20" i="6"/>
  <c r="O93" i="4"/>
  <c r="C15" i="12"/>
  <c r="F10" i="12"/>
  <c r="D113" i="4"/>
  <c r="C29" i="12" s="1"/>
  <c r="N29" i="12" s="1"/>
  <c r="O97" i="4"/>
  <c r="O85" i="4"/>
  <c r="O101" i="4"/>
  <c r="B15" i="12"/>
  <c r="L10" i="12"/>
  <c r="K10" i="12"/>
  <c r="F23" i="6"/>
  <c r="P21" i="12"/>
  <c r="P17" i="12"/>
  <c r="F19" i="3"/>
  <c r="J15" i="12"/>
  <c r="M15" i="12"/>
  <c r="J10" i="12"/>
  <c r="M10" i="12"/>
  <c r="D8" i="12"/>
  <c r="D9" i="12"/>
  <c r="E8" i="12"/>
  <c r="E9" i="12"/>
  <c r="C8" i="12"/>
  <c r="C9" i="12"/>
  <c r="G8" i="12"/>
  <c r="G9" i="12"/>
  <c r="I8" i="12"/>
  <c r="I9" i="12"/>
  <c r="H8" i="12"/>
  <c r="H9" i="12"/>
  <c r="B8" i="12"/>
  <c r="B9" i="12"/>
  <c r="H15" i="12"/>
  <c r="F15" i="12"/>
  <c r="K15" i="12"/>
  <c r="I15" i="12"/>
  <c r="O17" i="4"/>
  <c r="D15" i="12"/>
  <c r="L15" i="12"/>
  <c r="E15" i="12"/>
  <c r="B5" i="6"/>
  <c r="N8" i="12"/>
  <c r="O18" i="4"/>
  <c r="C10" i="12" l="1"/>
  <c r="D10" i="12"/>
  <c r="G10" i="12"/>
  <c r="E10" i="12"/>
  <c r="H10" i="12"/>
  <c r="I10" i="12"/>
  <c r="N15" i="12"/>
  <c r="B16" i="6"/>
  <c r="B15" i="6" s="1"/>
  <c r="O15" i="12" l="1"/>
  <c r="F16" i="6"/>
  <c r="F15" i="6" s="1"/>
  <c r="D16" i="6"/>
  <c r="D15" i="6" s="1"/>
  <c r="F8" i="3"/>
  <c r="D22" i="7"/>
  <c r="B6" i="12"/>
  <c r="N6" i="12" s="1"/>
  <c r="C14" i="3"/>
  <c r="F14" i="3" s="1"/>
  <c r="B24" i="3"/>
  <c r="E30" i="3" s="1"/>
  <c r="C31" i="3" s="1"/>
  <c r="P15" i="12" l="1"/>
  <c r="B10" i="12"/>
  <c r="N10" i="12" s="1"/>
  <c r="C18" i="3"/>
  <c r="F18" i="3" s="1"/>
  <c r="F20" i="3" s="1"/>
  <c r="C38" i="4"/>
  <c r="C30" i="7"/>
  <c r="B28" i="3"/>
  <c r="C33" i="7" s="1"/>
  <c r="E22" i="7"/>
  <c r="D21" i="7"/>
  <c r="C20" i="3" l="1"/>
  <c r="B31" i="3"/>
  <c r="B26" i="12" s="1"/>
  <c r="B30" i="12" s="1"/>
  <c r="B32" i="12" s="1"/>
  <c r="B34" i="12" s="1"/>
  <c r="C58" i="4"/>
  <c r="C116" i="4" s="1"/>
  <c r="E21" i="7"/>
  <c r="D25" i="7"/>
  <c r="L26" i="12" l="1"/>
  <c r="L30" i="12" s="1"/>
  <c r="L32" i="12" s="1"/>
  <c r="D31" i="3"/>
  <c r="E31" i="3" s="1"/>
  <c r="C32" i="3" l="1"/>
  <c r="D38" i="4" s="1"/>
  <c r="D58" i="4" s="1"/>
  <c r="D116" i="4" s="1"/>
  <c r="B32" i="3"/>
  <c r="C26" i="12" l="1"/>
  <c r="C30" i="12" s="1"/>
  <c r="C32" i="12" s="1"/>
  <c r="C34" i="12" s="1"/>
  <c r="D32" i="3"/>
  <c r="E32" i="3" s="1"/>
  <c r="C33" i="3" l="1"/>
  <c r="E38" i="4" s="1"/>
  <c r="E58" i="4" s="1"/>
  <c r="E116" i="4" s="1"/>
  <c r="B33" i="3"/>
  <c r="D26" i="12" l="1"/>
  <c r="D30" i="12" s="1"/>
  <c r="D32" i="12" s="1"/>
  <c r="D34" i="12" s="1"/>
  <c r="D33" i="3"/>
  <c r="E33" i="3" s="1"/>
  <c r="B34" i="3" l="1"/>
  <c r="C34" i="3"/>
  <c r="F38" i="4" s="1"/>
  <c r="F58" i="4" s="1"/>
  <c r="F116" i="4" s="1"/>
  <c r="D34" i="3" l="1"/>
  <c r="E34" i="3" s="1"/>
  <c r="E26" i="12"/>
  <c r="E30" i="12" s="1"/>
  <c r="E32" i="12" s="1"/>
  <c r="E34" i="12" s="1"/>
  <c r="B35" i="3" l="1"/>
  <c r="C35" i="3"/>
  <c r="G38" i="4" s="1"/>
  <c r="G58" i="4" s="1"/>
  <c r="G116" i="4" s="1"/>
  <c r="F26" i="12" l="1"/>
  <c r="F30" i="12" s="1"/>
  <c r="F32" i="12" s="1"/>
  <c r="F34" i="12" s="1"/>
  <c r="D35" i="3"/>
  <c r="E35" i="3" s="1"/>
  <c r="B36" i="3" l="1"/>
  <c r="C36" i="3"/>
  <c r="H38" i="4" s="1"/>
  <c r="H58" i="4" s="1"/>
  <c r="H116" i="4" s="1"/>
  <c r="D36" i="3" l="1"/>
  <c r="E36" i="3" s="1"/>
  <c r="G26" i="12"/>
  <c r="G30" i="12" s="1"/>
  <c r="G32" i="12" s="1"/>
  <c r="G34" i="12" s="1"/>
  <c r="B37" i="3" l="1"/>
  <c r="C37" i="3"/>
  <c r="I38" i="4" s="1"/>
  <c r="I58" i="4" s="1"/>
  <c r="I116" i="4" s="1"/>
  <c r="D37" i="3" l="1"/>
  <c r="E37" i="3" s="1"/>
  <c r="H26" i="12"/>
  <c r="H30" i="12" s="1"/>
  <c r="H32" i="12" s="1"/>
  <c r="H34" i="12" s="1"/>
  <c r="B38" i="3" l="1"/>
  <c r="C38" i="3"/>
  <c r="J38" i="4" s="1"/>
  <c r="J58" i="4" s="1"/>
  <c r="J116" i="4" s="1"/>
  <c r="I26" i="12" l="1"/>
  <c r="I30" i="12" s="1"/>
  <c r="I32" i="12" s="1"/>
  <c r="I34" i="12" s="1"/>
  <c r="D38" i="3"/>
  <c r="E38" i="3" s="1"/>
  <c r="B39" i="3" l="1"/>
  <c r="C39" i="3"/>
  <c r="K38" i="4" s="1"/>
  <c r="K58" i="4" s="1"/>
  <c r="K116" i="4" s="1"/>
  <c r="D39" i="3" l="1"/>
  <c r="E39" i="3" s="1"/>
  <c r="J26" i="12"/>
  <c r="J30" i="12" s="1"/>
  <c r="J32" i="12" s="1"/>
  <c r="J34" i="12" s="1"/>
  <c r="B40" i="3" l="1"/>
  <c r="C40" i="3"/>
  <c r="L38" i="4" s="1"/>
  <c r="L58" i="4" s="1"/>
  <c r="L116" i="4" s="1"/>
  <c r="D40" i="3" l="1"/>
  <c r="E40" i="3" s="1"/>
  <c r="K26" i="12"/>
  <c r="K30" i="12" s="1"/>
  <c r="K32" i="12" s="1"/>
  <c r="K34" i="12" s="1"/>
  <c r="L34" i="12" s="1"/>
  <c r="B41" i="3" l="1"/>
  <c r="C41" i="3"/>
  <c r="M38" i="4" s="1"/>
  <c r="M58" i="4" s="1"/>
  <c r="M116" i="4" s="1"/>
  <c r="M26" i="12" l="1"/>
  <c r="M30" i="12" s="1"/>
  <c r="D41" i="3"/>
  <c r="E41" i="3" s="1"/>
  <c r="B42" i="3" l="1"/>
  <c r="C42" i="3"/>
  <c r="M32" i="12"/>
  <c r="M34" i="12" s="1"/>
  <c r="N30" i="12"/>
  <c r="N32" i="12" s="1"/>
  <c r="N38" i="4" l="1"/>
  <c r="C43" i="3"/>
  <c r="B43" i="3"/>
  <c r="N26" i="12" s="1"/>
  <c r="D42" i="3"/>
  <c r="D43" i="3" s="1"/>
  <c r="E42" i="3" l="1"/>
  <c r="E43" i="3" s="1"/>
  <c r="N58" i="4"/>
  <c r="N116" i="4" s="1"/>
  <c r="O38" i="4"/>
  <c r="B34" i="6" l="1"/>
  <c r="O58" i="4"/>
  <c r="C44" i="3"/>
  <c r="B44" i="3"/>
  <c r="D44" i="3" l="1"/>
  <c r="E44" i="3" s="1"/>
  <c r="C45" i="3" l="1"/>
  <c r="B45" i="3"/>
  <c r="D45" i="3" l="1"/>
  <c r="E45" i="3" s="1"/>
  <c r="C46" i="3" l="1"/>
  <c r="B46" i="3"/>
  <c r="D46" i="3" l="1"/>
  <c r="E46" i="3" s="1"/>
  <c r="C47" i="3" l="1"/>
  <c r="B47" i="3"/>
  <c r="D47" i="3" l="1"/>
  <c r="E47" i="3" s="1"/>
  <c r="B48" i="3" l="1"/>
  <c r="C48" i="3"/>
  <c r="D48" i="3" l="1"/>
  <c r="E48" i="3" s="1"/>
  <c r="B49" i="3" l="1"/>
  <c r="C49" i="3"/>
  <c r="D49" i="3" l="1"/>
  <c r="E49" i="3" s="1"/>
  <c r="B50" i="3" l="1"/>
  <c r="C50" i="3"/>
  <c r="D50" i="3" l="1"/>
  <c r="E50" i="3" s="1"/>
  <c r="B51" i="3" l="1"/>
  <c r="C51" i="3"/>
  <c r="D51" i="3" l="1"/>
  <c r="E51" i="3" s="1"/>
  <c r="C52" i="3" l="1"/>
  <c r="B52" i="3"/>
  <c r="D52" i="3" l="1"/>
  <c r="E52" i="3" s="1"/>
  <c r="B53" i="3" l="1"/>
  <c r="C53" i="3"/>
  <c r="D53" i="3" l="1"/>
  <c r="E53" i="3" s="1"/>
  <c r="B54" i="3" l="1"/>
  <c r="C54" i="3"/>
  <c r="D54" i="3" l="1"/>
  <c r="E54" i="3" s="1"/>
  <c r="B55" i="3" l="1"/>
  <c r="C55" i="3"/>
  <c r="C56" i="3" s="1"/>
  <c r="P38" i="4" s="1"/>
  <c r="P58" i="4" l="1"/>
  <c r="D34" i="6"/>
  <c r="D55" i="3"/>
  <c r="D56" i="3" s="1"/>
  <c r="B56" i="3"/>
  <c r="O26" i="12" s="1"/>
  <c r="E55" i="3" l="1"/>
  <c r="E56" i="3" s="1"/>
  <c r="C57" i="3" s="1"/>
  <c r="B57" i="3" l="1"/>
  <c r="D57" i="3" s="1"/>
  <c r="E57" i="3" s="1"/>
  <c r="C58" i="3" l="1"/>
  <c r="B58" i="3"/>
  <c r="D58" i="3" l="1"/>
  <c r="E58" i="3" s="1"/>
  <c r="C59" i="3" l="1"/>
  <c r="B59" i="3"/>
  <c r="D59" i="3" l="1"/>
  <c r="E59" i="3" s="1"/>
  <c r="B60" i="3" l="1"/>
  <c r="C60" i="3"/>
  <c r="D60" i="3" l="1"/>
  <c r="E60" i="3" s="1"/>
  <c r="B61" i="3" l="1"/>
  <c r="C61" i="3"/>
  <c r="D61" i="3" l="1"/>
  <c r="E61" i="3" s="1"/>
  <c r="B62" i="3" l="1"/>
  <c r="C62" i="3"/>
  <c r="D62" i="3" l="1"/>
  <c r="E62" i="3" s="1"/>
  <c r="B63" i="3" l="1"/>
  <c r="C63" i="3"/>
  <c r="D63" i="3" l="1"/>
  <c r="E63" i="3" s="1"/>
  <c r="C64" i="3" l="1"/>
  <c r="B64" i="3"/>
  <c r="D64" i="3" l="1"/>
  <c r="E64" i="3" s="1"/>
  <c r="C65" i="3" l="1"/>
  <c r="B65" i="3"/>
  <c r="D65" i="3" l="1"/>
  <c r="E65" i="3" s="1"/>
  <c r="C66" i="3" l="1"/>
  <c r="B66" i="3"/>
  <c r="D66" i="3" l="1"/>
  <c r="E66" i="3" s="1"/>
  <c r="B67" i="3" l="1"/>
  <c r="C67" i="3"/>
  <c r="D67" i="3" l="1"/>
  <c r="E67" i="3" s="1"/>
  <c r="C68" i="3" l="1"/>
  <c r="C69" i="3" s="1"/>
  <c r="Q38" i="4" s="1"/>
  <c r="B68" i="3"/>
  <c r="D68" i="3" l="1"/>
  <c r="D69" i="3" s="1"/>
  <c r="B69" i="3"/>
  <c r="P26" i="12" s="1"/>
  <c r="F34" i="6"/>
  <c r="Q58" i="4"/>
  <c r="E68" i="3" l="1"/>
  <c r="E69" i="3" s="1"/>
  <c r="B70" i="3" s="1"/>
  <c r="C70" i="3" l="1"/>
  <c r="D70" i="3" s="1"/>
  <c r="E70" i="3" s="1"/>
  <c r="C71" i="3" l="1"/>
  <c r="B71" i="3"/>
  <c r="D71" i="3" l="1"/>
  <c r="E71" i="3" s="1"/>
  <c r="B72" i="3" l="1"/>
  <c r="C72" i="3"/>
  <c r="D72" i="3" l="1"/>
  <c r="E72" i="3" s="1"/>
  <c r="C73" i="3" l="1"/>
  <c r="B73" i="3"/>
  <c r="D73" i="3" l="1"/>
  <c r="E73" i="3" s="1"/>
  <c r="C74" i="3" l="1"/>
  <c r="B74" i="3"/>
  <c r="D74" i="3" l="1"/>
  <c r="E74" i="3" s="1"/>
  <c r="C75" i="3" l="1"/>
  <c r="B75" i="3"/>
  <c r="D75" i="3" l="1"/>
  <c r="E75" i="3" s="1"/>
  <c r="C76" i="3" l="1"/>
  <c r="B76" i="3"/>
  <c r="D76" i="3" l="1"/>
  <c r="E76" i="3" s="1"/>
  <c r="C77" i="3" l="1"/>
  <c r="B77" i="3"/>
  <c r="D77" i="3" l="1"/>
  <c r="E77" i="3" s="1"/>
  <c r="C78" i="3" l="1"/>
  <c r="B78" i="3"/>
  <c r="D78" i="3" l="1"/>
  <c r="E78" i="3" s="1"/>
  <c r="C79" i="3" l="1"/>
  <c r="B79" i="3"/>
  <c r="D79" i="3" l="1"/>
  <c r="E79" i="3" s="1"/>
  <c r="B80" i="3" l="1"/>
  <c r="C80" i="3"/>
  <c r="D80" i="3" l="1"/>
  <c r="E80" i="3" s="1"/>
  <c r="C81" i="3" l="1"/>
  <c r="C82" i="3" s="1"/>
  <c r="B81" i="3"/>
  <c r="D81" i="3" l="1"/>
  <c r="D82" i="3" s="1"/>
  <c r="B82" i="3"/>
  <c r="E81" i="3" l="1"/>
  <c r="E82" i="3" s="1"/>
  <c r="B83" i="3" s="1"/>
  <c r="C83" i="3" l="1"/>
  <c r="D83" i="3" s="1"/>
  <c r="E83" i="3" s="1"/>
  <c r="B84" i="3" l="1"/>
  <c r="C84" i="3"/>
  <c r="D84" i="3" l="1"/>
  <c r="E84" i="3" s="1"/>
  <c r="C85" i="3" l="1"/>
  <c r="B85" i="3"/>
  <c r="D85" i="3" l="1"/>
  <c r="E85" i="3" s="1"/>
  <c r="B86" i="3" l="1"/>
  <c r="C86" i="3"/>
  <c r="D86" i="3" l="1"/>
  <c r="E86" i="3" s="1"/>
  <c r="B87" i="3" l="1"/>
  <c r="C87" i="3"/>
  <c r="D87" i="3" l="1"/>
  <c r="E87" i="3" s="1"/>
  <c r="B88" i="3" l="1"/>
  <c r="C88" i="3"/>
  <c r="D88" i="3" l="1"/>
  <c r="E88" i="3" s="1"/>
  <c r="B89" i="3" l="1"/>
  <c r="C89" i="3"/>
  <c r="D89" i="3" l="1"/>
  <c r="E89" i="3" s="1"/>
  <c r="C90" i="3" l="1"/>
  <c r="B90" i="3"/>
  <c r="D90" i="3" l="1"/>
  <c r="E90" i="3" s="1"/>
  <c r="C91" i="3" l="1"/>
  <c r="B91" i="3"/>
  <c r="D91" i="3" l="1"/>
  <c r="E91" i="3" s="1"/>
  <c r="B92" i="3" l="1"/>
  <c r="C92" i="3"/>
  <c r="D92" i="3" l="1"/>
  <c r="E92" i="3" s="1"/>
  <c r="B93" i="3" l="1"/>
  <c r="C93" i="3"/>
  <c r="D93" i="3" l="1"/>
  <c r="E93" i="3" s="1"/>
  <c r="C94" i="3" l="1"/>
  <c r="C95" i="3" s="1"/>
  <c r="B94" i="3" l="1"/>
  <c r="D94" i="3" s="1"/>
  <c r="D95" i="3" s="1"/>
  <c r="B95" i="3" l="1"/>
  <c r="E94" i="3"/>
  <c r="E95" i="3" s="1"/>
  <c r="B96" i="3" s="1"/>
  <c r="C96" i="3" l="1"/>
  <c r="D96" i="3" s="1"/>
  <c r="E96" i="3" s="1"/>
  <c r="B97" i="3" l="1"/>
  <c r="C97" i="3"/>
  <c r="D97" i="3" l="1"/>
  <c r="E97" i="3" s="1"/>
  <c r="B98" i="3" l="1"/>
  <c r="C98" i="3"/>
  <c r="D98" i="3" l="1"/>
  <c r="E98" i="3" s="1"/>
  <c r="B99" i="3" l="1"/>
  <c r="C99" i="3"/>
  <c r="D99" i="3" l="1"/>
  <c r="E99" i="3" s="1"/>
  <c r="C100" i="3" l="1"/>
  <c r="B100" i="3"/>
  <c r="D100" i="3" l="1"/>
  <c r="E100" i="3" s="1"/>
  <c r="B101" i="3" l="1"/>
  <c r="C101" i="3"/>
  <c r="D101" i="3" l="1"/>
  <c r="E101" i="3"/>
  <c r="C102" i="3" l="1"/>
  <c r="B102" i="3"/>
  <c r="D102" i="3" l="1"/>
  <c r="E102" i="3" s="1"/>
  <c r="B103" i="3" l="1"/>
  <c r="C103" i="3"/>
  <c r="D103" i="3" l="1"/>
  <c r="E103" i="3" s="1"/>
  <c r="B104" i="3" l="1"/>
  <c r="C104" i="3"/>
  <c r="D104" i="3" l="1"/>
  <c r="E104" i="3" s="1"/>
  <c r="C105" i="3" l="1"/>
  <c r="B105" i="3"/>
  <c r="D105" i="3" l="1"/>
  <c r="E105" i="3" s="1"/>
  <c r="C106" i="3" l="1"/>
  <c r="B106" i="3"/>
  <c r="D106" i="3" l="1"/>
  <c r="E106" i="3" s="1"/>
  <c r="C107" i="3" l="1"/>
  <c r="C108" i="3" s="1"/>
  <c r="B107" i="3"/>
  <c r="D107" i="3" l="1"/>
  <c r="D108" i="3" s="1"/>
  <c r="B108" i="3"/>
  <c r="E107" i="3" l="1"/>
  <c r="E108" i="3" s="1"/>
  <c r="C109" i="3" s="1"/>
  <c r="B109" i="3" l="1"/>
  <c r="D109" i="3" s="1"/>
  <c r="E109" i="3" l="1"/>
  <c r="B110" i="3" s="1"/>
  <c r="C110" i="3" l="1"/>
  <c r="D110" i="3" s="1"/>
  <c r="E110" i="3" s="1"/>
  <c r="B111" i="3" l="1"/>
  <c r="C111" i="3"/>
  <c r="D111" i="3" l="1"/>
  <c r="E111" i="3" s="1"/>
  <c r="C112" i="3" l="1"/>
  <c r="B112" i="3"/>
  <c r="D112" i="3" l="1"/>
  <c r="E112" i="3" s="1"/>
  <c r="C113" i="3" l="1"/>
  <c r="B113" i="3"/>
  <c r="D113" i="3" l="1"/>
  <c r="E113" i="3" s="1"/>
  <c r="B114" i="3" l="1"/>
  <c r="C114" i="3"/>
  <c r="D114" i="3" l="1"/>
  <c r="E114" i="3" s="1"/>
  <c r="B115" i="3" l="1"/>
  <c r="C115" i="3"/>
  <c r="D115" i="3" l="1"/>
  <c r="E115" i="3" s="1"/>
  <c r="C116" i="3" l="1"/>
  <c r="B116" i="3"/>
  <c r="D116" i="3" l="1"/>
  <c r="E116" i="3" s="1"/>
  <c r="C117" i="3" l="1"/>
  <c r="B117" i="3"/>
  <c r="D117" i="3" l="1"/>
  <c r="E117" i="3"/>
  <c r="B118" i="3" l="1"/>
  <c r="C118" i="3"/>
  <c r="D118" i="3" l="1"/>
  <c r="E118" i="3" s="1"/>
  <c r="C119" i="3" l="1"/>
  <c r="B119" i="3"/>
  <c r="D119" i="3" l="1"/>
  <c r="E119" i="3"/>
  <c r="C120" i="3" l="1"/>
  <c r="C121" i="3" s="1"/>
  <c r="C32" i="7" s="1"/>
  <c r="B120" i="3"/>
  <c r="D120" i="3" l="1"/>
  <c r="D121" i="3" s="1"/>
  <c r="B121" i="3"/>
  <c r="C31" i="7" s="1"/>
  <c r="E120" i="3" l="1"/>
  <c r="E121" i="3" s="1"/>
  <c r="O8" i="5"/>
  <c r="P6" i="5"/>
  <c r="P7" i="5" s="1"/>
  <c r="Q6" i="5" l="1"/>
  <c r="Q7" i="5" s="1"/>
  <c r="Q8" i="5" s="1"/>
  <c r="P8" i="5"/>
  <c r="O20" i="5" l="1"/>
  <c r="O24" i="5" l="1"/>
  <c r="Q20" i="5" l="1"/>
  <c r="Q47" i="5"/>
  <c r="P20" i="5"/>
  <c r="P48" i="5" s="1"/>
  <c r="O9" i="12" s="1"/>
  <c r="Q24" i="5"/>
  <c r="P24" i="5"/>
  <c r="O28" i="5"/>
  <c r="Q48" i="5" l="1"/>
  <c r="P9" i="12" s="1"/>
  <c r="P47" i="5"/>
  <c r="D5" i="6" s="1"/>
  <c r="J20" i="7"/>
  <c r="P8" i="12"/>
  <c r="F5" i="6"/>
  <c r="P10" i="12" l="1"/>
  <c r="J14" i="7"/>
  <c r="O8" i="12"/>
  <c r="O10" i="12" s="1"/>
  <c r="O65" i="4"/>
  <c r="O113" i="4" s="1"/>
  <c r="O102" i="4"/>
  <c r="N27" i="12" s="1"/>
  <c r="P64" i="4" l="1"/>
  <c r="P65" i="4" s="1"/>
  <c r="Q63" i="4"/>
  <c r="Q64" i="4" s="1"/>
  <c r="O116" i="4"/>
  <c r="J9" i="7" s="1"/>
  <c r="B8" i="6"/>
  <c r="B7" i="6" s="1"/>
  <c r="Q65" i="4" l="1"/>
  <c r="B13" i="6"/>
  <c r="C13" i="6" s="1"/>
  <c r="B28" i="6"/>
  <c r="B30" i="6" s="1"/>
  <c r="B33" i="6" s="1"/>
  <c r="B36" i="6" s="1"/>
  <c r="C7" i="6"/>
  <c r="B38" i="6" l="1"/>
  <c r="B39" i="6" s="1"/>
  <c r="J10" i="7" s="1"/>
  <c r="Q69" i="4"/>
  <c r="P69" i="4"/>
  <c r="P73" i="4"/>
  <c r="Q73" i="4"/>
  <c r="P77" i="4"/>
  <c r="Q77" i="4"/>
  <c r="Q81" i="4"/>
  <c r="P81" i="4"/>
  <c r="Q85" i="4"/>
  <c r="P85" i="4"/>
  <c r="Q89" i="4"/>
  <c r="P89" i="4"/>
  <c r="P93" i="4"/>
  <c r="Q93" i="4"/>
  <c r="P97" i="4"/>
  <c r="Q97" i="4"/>
  <c r="Q102" i="4"/>
  <c r="Q116" i="4" s="1"/>
  <c r="J21" i="7" s="1"/>
  <c r="P101" i="4"/>
  <c r="P102" i="4"/>
  <c r="O27" i="12" s="1"/>
  <c r="Q101" i="4"/>
  <c r="Q113" i="4" l="1"/>
  <c r="P29" i="12" s="1"/>
  <c r="P113" i="4"/>
  <c r="O29" i="12" s="1"/>
  <c r="O30" i="12" s="1"/>
  <c r="O32" i="12" s="1"/>
  <c r="P116" i="4"/>
  <c r="J15" i="7" s="1"/>
  <c r="P27" i="12"/>
  <c r="D8" i="6"/>
  <c r="D7" i="6" s="1"/>
  <c r="F8" i="6"/>
  <c r="F7" i="6" s="1"/>
  <c r="P30" i="12" l="1"/>
  <c r="P32" i="12" s="1"/>
  <c r="F28" i="6"/>
  <c r="F30" i="6" s="1"/>
  <c r="F33" i="6" s="1"/>
  <c r="F36" i="6" s="1"/>
  <c r="F13" i="6"/>
  <c r="E7" i="6"/>
  <c r="D28" i="6"/>
  <c r="D30" i="6" s="1"/>
  <c r="D33" i="6" s="1"/>
  <c r="D36" i="6" s="1"/>
  <c r="D13" i="6"/>
  <c r="E13" i="6" s="1"/>
  <c r="D38" i="6" l="1"/>
  <c r="D39" i="6" s="1"/>
  <c r="J16" i="7" s="1"/>
  <c r="F38" i="6"/>
  <c r="F39" i="6" s="1"/>
  <c r="J22" i="7" s="1"/>
</calcChain>
</file>

<file path=xl/sharedStrings.xml><?xml version="1.0" encoding="utf-8"?>
<sst xmlns="http://schemas.openxmlformats.org/spreadsheetml/2006/main" count="623" uniqueCount="430">
  <si>
    <t>NOMBRE DEL PROYECTO/PROMOTOR</t>
  </si>
  <si>
    <t>FORMA JURÍDICA PREVISTA</t>
  </si>
  <si>
    <t>Sociedad cooperativa</t>
  </si>
  <si>
    <t>Tenéis que introducir el importe de las inversiones iniciales y las necesarias durante cada año para el funcionamiento correcto de la empresa.</t>
  </si>
  <si>
    <t>Tenéis que introducir la financiación inicial (tiene que ser igual en las inversiones iniciales) y el necesario para los ejercicios siguientes.</t>
  </si>
  <si>
    <t>Tenéis que introducir el importe detallado de cada una de los gastos o costes. Separaremos los costes entre fijos, variables y de personal que, a pesar de ser variables, se tratan de forma independiente.</t>
  </si>
  <si>
    <t>Tenéis que introducir el plan detallado de la generación de ingresos a través de las ventas del producto o servicio en cuestión.</t>
  </si>
  <si>
    <t>HOJAS DE RESULTADOS</t>
  </si>
  <si>
    <t>Genera la cuenta de resultados provisional. En esta hoja también se introducen los porcentajes de impuestos y beneficios a distribuir.</t>
  </si>
  <si>
    <t>Julio</t>
  </si>
  <si>
    <t>Emprendedores de Responsabilidad limitada</t>
  </si>
  <si>
    <t>P y G PROVISIONAL</t>
  </si>
  <si>
    <t>Agosto</t>
  </si>
  <si>
    <t>Sociedades Profesionales</t>
  </si>
  <si>
    <t>Septiembre</t>
  </si>
  <si>
    <t>Sociedad Limitada Nueva Empresa</t>
  </si>
  <si>
    <t>Información de los datos más relevantes de nuestro proyecto.</t>
  </si>
  <si>
    <t>Sociedad Comanditària por acciones</t>
  </si>
  <si>
    <t>Sociedad Cooperativa</t>
  </si>
  <si>
    <t>Sociedad Anónima Laboral</t>
  </si>
  <si>
    <t>AYUDA</t>
  </si>
  <si>
    <t>Se pueden consultar los conceptos más importantes del plan.</t>
  </si>
  <si>
    <t>AÑO 1</t>
  </si>
  <si>
    <t>AÑO 2</t>
  </si>
  <si>
    <t>AÑO 3</t>
  </si>
  <si>
    <t>Concepto</t>
  </si>
  <si>
    <t>% Dotac.</t>
  </si>
  <si>
    <t>ACTIVO NO CORRIENTE</t>
  </si>
  <si>
    <t>Gastos de constitución</t>
  </si>
  <si>
    <t>Concesiones administrativas</t>
  </si>
  <si>
    <t>Propiedad industrial y patentes</t>
  </si>
  <si>
    <t>Terrenos</t>
  </si>
  <si>
    <t>Edificios y construcciones</t>
  </si>
  <si>
    <t>Instalaciones técnicas</t>
  </si>
  <si>
    <t>Maquinaria</t>
  </si>
  <si>
    <t>Mobiliario</t>
  </si>
  <si>
    <t>Elementos de transporte</t>
  </si>
  <si>
    <t xml:space="preserve">Otros materiales inmovilizados </t>
  </si>
  <si>
    <t>Fianza y depósitos a largo plazo</t>
  </si>
  <si>
    <t>Total IVA operaciones ACTIVOS NO CORRIENTES(21%)</t>
  </si>
  <si>
    <t>ACTIVO CORRIENTE</t>
  </si>
  <si>
    <t>Existencias iniciales  Base al 4% IVA</t>
  </si>
  <si>
    <t>Existencias iniciales  Base al 10% IVA</t>
  </si>
  <si>
    <t>Existencias iniciales  Base al 21% IVA</t>
  </si>
  <si>
    <t>Total IVA existencias</t>
  </si>
  <si>
    <t>Previsión</t>
  </si>
  <si>
    <t>Total</t>
  </si>
  <si>
    <t>Aportaciones de socios</t>
  </si>
  <si>
    <t>Préstamos</t>
  </si>
  <si>
    <t>Importe</t>
  </si>
  <si>
    <t>Duración (Años)</t>
  </si>
  <si>
    <t>Tipo de interés</t>
  </si>
  <si>
    <t>Otra financiación</t>
  </si>
  <si>
    <t>TOTAL FINANCIACIÓN</t>
  </si>
  <si>
    <t>DIFERENCIA FINANCIACIÓN-INVERSIÓN</t>
  </si>
  <si>
    <t>Diferencia</t>
  </si>
  <si>
    <t>2.1. SIMULADOR DE PRÉSTAMO</t>
  </si>
  <si>
    <t>Principal</t>
  </si>
  <si>
    <t>Cuota mensual</t>
  </si>
  <si>
    <t>Mes</t>
  </si>
  <si>
    <t>Cuota</t>
  </si>
  <si>
    <t>Pago principal</t>
  </si>
  <si>
    <t>Mes 1</t>
  </si>
  <si>
    <t>Mes 2</t>
  </si>
  <si>
    <t>Mes 3</t>
  </si>
  <si>
    <t>Mes 4</t>
  </si>
  <si>
    <t>Mes 5</t>
  </si>
  <si>
    <t>Mes 6</t>
  </si>
  <si>
    <t>Mes 7</t>
  </si>
  <si>
    <t>Mes 8</t>
  </si>
  <si>
    <t>Mes 9</t>
  </si>
  <si>
    <t>Mes 10</t>
  </si>
  <si>
    <t>Mes 11</t>
  </si>
  <si>
    <t>Mes 12</t>
  </si>
  <si>
    <t>Total Año 1</t>
  </si>
  <si>
    <t>Mes 13</t>
  </si>
  <si>
    <t>Mes 14</t>
  </si>
  <si>
    <t>Mes 15</t>
  </si>
  <si>
    <t>Mes 16</t>
  </si>
  <si>
    <t>Mes 17</t>
  </si>
  <si>
    <t>Mes 18</t>
  </si>
  <si>
    <t>Mes 19</t>
  </si>
  <si>
    <t>Mes 20</t>
  </si>
  <si>
    <t>Mes 21</t>
  </si>
  <si>
    <t>Mes 22</t>
  </si>
  <si>
    <t>Mes 23</t>
  </si>
  <si>
    <t>Mes 24</t>
  </si>
  <si>
    <t>Total Año 2</t>
  </si>
  <si>
    <t>Mes 25</t>
  </si>
  <si>
    <t>Mes 26</t>
  </si>
  <si>
    <t>Mes 27</t>
  </si>
  <si>
    <t>Mes 28</t>
  </si>
  <si>
    <t>Mes 29</t>
  </si>
  <si>
    <t>Mes 30</t>
  </si>
  <si>
    <t>Mes 31</t>
  </si>
  <si>
    <t>Mes 32</t>
  </si>
  <si>
    <t>Mes 33</t>
  </si>
  <si>
    <t>Mes 34</t>
  </si>
  <si>
    <t>Mes 35</t>
  </si>
  <si>
    <t>Mes 36</t>
  </si>
  <si>
    <t>Total Año 3</t>
  </si>
  <si>
    <t>Mes 37</t>
  </si>
  <si>
    <t>Mes 38</t>
  </si>
  <si>
    <t>Mes 39</t>
  </si>
  <si>
    <t>Mes 40</t>
  </si>
  <si>
    <t>Mes 41</t>
  </si>
  <si>
    <t>Mes 42</t>
  </si>
  <si>
    <t>Mes 43</t>
  </si>
  <si>
    <t>Mes 44</t>
  </si>
  <si>
    <t>Mes 45</t>
  </si>
  <si>
    <t>Mes 46</t>
  </si>
  <si>
    <t>Mes 47</t>
  </si>
  <si>
    <t>Mes 48</t>
  </si>
  <si>
    <t>Total Año 4</t>
  </si>
  <si>
    <t>Mes 49</t>
  </si>
  <si>
    <t>Mes 50</t>
  </si>
  <si>
    <t>Mes 51</t>
  </si>
  <si>
    <t>Mes 52</t>
  </si>
  <si>
    <t>Mes 53</t>
  </si>
  <si>
    <t>Mes 54</t>
  </si>
  <si>
    <t>Mes 55</t>
  </si>
  <si>
    <t>Mes 56</t>
  </si>
  <si>
    <t>Mes 57</t>
  </si>
  <si>
    <t>Mes 58</t>
  </si>
  <si>
    <t>Mes 59</t>
  </si>
  <si>
    <t>Mes 60</t>
  </si>
  <si>
    <t>Total Año 5</t>
  </si>
  <si>
    <t>Mes 61</t>
  </si>
  <si>
    <t>Mes 62</t>
  </si>
  <si>
    <t>Mes 63</t>
  </si>
  <si>
    <t>Mes 64</t>
  </si>
  <si>
    <t>Mes 65</t>
  </si>
  <si>
    <t>Mes 66</t>
  </si>
  <si>
    <t>Mes 67</t>
  </si>
  <si>
    <t>Mes 68</t>
  </si>
  <si>
    <t>Mes 69</t>
  </si>
  <si>
    <t>Mes 70</t>
  </si>
  <si>
    <t>Mes 71</t>
  </si>
  <si>
    <t>Mes 72</t>
  </si>
  <si>
    <t>Total Año 6</t>
  </si>
  <si>
    <t>Mes 73</t>
  </si>
  <si>
    <t>Mes 74</t>
  </si>
  <si>
    <t>Mes 75</t>
  </si>
  <si>
    <t>Mes 76</t>
  </si>
  <si>
    <t>Mes 77</t>
  </si>
  <si>
    <t>Mes 78</t>
  </si>
  <si>
    <t>Mes 79</t>
  </si>
  <si>
    <t>Mes 80</t>
  </si>
  <si>
    <t>Mes 81</t>
  </si>
  <si>
    <t>Mes 82</t>
  </si>
  <si>
    <t>Mes 83</t>
  </si>
  <si>
    <t>Mes 84</t>
  </si>
  <si>
    <t>Total Año 7</t>
  </si>
  <si>
    <t>SOCIO/PROMOTOR</t>
  </si>
  <si>
    <t>Socios/Promotores</t>
  </si>
  <si>
    <t>% Seguridad Social</t>
  </si>
  <si>
    <t>Total coste anual de la empresa</t>
  </si>
  <si>
    <t>TOTAL COSTE PERSONAL</t>
  </si>
  <si>
    <t>RETRIBUCIONES (*). GASTOS PERSONAL</t>
  </si>
  <si>
    <t>Sueldos</t>
  </si>
  <si>
    <t>Seguridad Social a cargo de la empresa</t>
  </si>
  <si>
    <t>Cuota autónomo</t>
  </si>
  <si>
    <t>Alquileres y cánones</t>
  </si>
  <si>
    <t>GASTOS DE REPARACIÓN Y CONSERVACIÓN</t>
  </si>
  <si>
    <t>Edificio</t>
  </si>
  <si>
    <t>Vehículos</t>
  </si>
  <si>
    <t>Otros</t>
  </si>
  <si>
    <t>SERVICIOS</t>
  </si>
  <si>
    <t>Asesoría</t>
  </si>
  <si>
    <t>Abogados</t>
  </si>
  <si>
    <t>Auditoría</t>
  </si>
  <si>
    <t>Notarios</t>
  </si>
  <si>
    <t>TRANSPORTES</t>
  </si>
  <si>
    <t>SEGUROS</t>
  </si>
  <si>
    <t>Seguros personales</t>
  </si>
  <si>
    <t>Seguros Responsabilidad Civil</t>
  </si>
  <si>
    <t>Seguros vehículos</t>
  </si>
  <si>
    <t>Seguros negocios/comercios</t>
  </si>
  <si>
    <t>Otros seguros</t>
  </si>
  <si>
    <t>PUBLICIDAD</t>
  </si>
  <si>
    <t>SUMINISTROS</t>
  </si>
  <si>
    <t>Electricidad</t>
  </si>
  <si>
    <t xml:space="preserve">Gas </t>
  </si>
  <si>
    <t>Agua</t>
  </si>
  <si>
    <t>Combustible</t>
  </si>
  <si>
    <t>Internet/Teléfono</t>
  </si>
  <si>
    <t>OTROS GASTOS</t>
  </si>
  <si>
    <t>Viajes</t>
  </si>
  <si>
    <t>Restaurante</t>
  </si>
  <si>
    <t>Uniformes</t>
  </si>
  <si>
    <t>Papelería</t>
  </si>
  <si>
    <t>Mensajería</t>
  </si>
  <si>
    <t>Limpieza</t>
  </si>
  <si>
    <t>Otros gastos</t>
  </si>
  <si>
    <t>TRIBUTOS</t>
  </si>
  <si>
    <t>IBI</t>
  </si>
  <si>
    <t>Incineradora</t>
  </si>
  <si>
    <t>IAE</t>
  </si>
  <si>
    <t>Otros tributos</t>
  </si>
  <si>
    <t>Servicios</t>
  </si>
  <si>
    <t>Otros costes variables</t>
  </si>
  <si>
    <t>Productos/Servicios</t>
  </si>
  <si>
    <t>Unidades</t>
  </si>
  <si>
    <t>%</t>
  </si>
  <si>
    <t>COSTES FIJOS</t>
  </si>
  <si>
    <t>TOTAL COSTES</t>
  </si>
  <si>
    <t>Impuesto a pagar:</t>
  </si>
  <si>
    <t>Tipo de gravamen según la forma jurídica de la empresa</t>
  </si>
  <si>
    <r>
      <t xml:space="preserve">Pago por anticipado del IRPF: </t>
    </r>
    <r>
      <rPr>
        <b/>
        <sz val="9"/>
        <rFont val="Arial"/>
        <family val="2"/>
      </rPr>
      <t>AUTÓNOMOS y C.B.</t>
    </r>
  </si>
  <si>
    <t>Principales datos económicos</t>
  </si>
  <si>
    <t>Inversión</t>
  </si>
  <si>
    <t>Resultados de pérdidas y ganancias</t>
  </si>
  <si>
    <t>Inversión en activo no corriente</t>
  </si>
  <si>
    <t>Inversión en activo corriente</t>
  </si>
  <si>
    <t xml:space="preserve">INVERSIÓN  TOTAL </t>
  </si>
  <si>
    <t>BDIT (Beneficio después impuestos)</t>
  </si>
  <si>
    <t>Ingresos  previstos segundo año</t>
  </si>
  <si>
    <t>Financiación</t>
  </si>
  <si>
    <t>FINANCIACIÓN TOTAL</t>
  </si>
  <si>
    <t>Préstamos de activo corriente</t>
  </si>
  <si>
    <t>Suma de las cuotas</t>
  </si>
  <si>
    <t>Suma de los intereses</t>
  </si>
  <si>
    <t>Tipo interés anual fondos ajenos</t>
  </si>
  <si>
    <t>Número de pagos</t>
  </si>
  <si>
    <t>INVERSION INICIAL (ACTIVO)</t>
  </si>
  <si>
    <t>FINANCIACIÓN (PASIVO)</t>
  </si>
  <si>
    <t>Activo no corriente</t>
  </si>
  <si>
    <t>Se refiere a aquello que comúnmente se denomina como 'Fondos Propios', y que hace referencia a la parte del pasivo que no proviene de terceros. Es decir, se  incluye el capital aportado, los beneficios obtenidos, las reservas de la empresa, etc.</t>
  </si>
  <si>
    <t>Inmovilizado Intangible</t>
  </si>
  <si>
    <r>
      <t>Gastos de constitución</t>
    </r>
    <r>
      <rPr>
        <sz val="10"/>
        <color indexed="8"/>
        <rFont val="Calibri"/>
        <family val="2"/>
      </rPr>
      <t>: tienen carácter obligatorio y son indispensables para la creación de la empresa o su ampliación de capital. Tienen naturaleza jurídica como escrituras notariales, registros mercantiles, impuestos, etc.</t>
    </r>
  </si>
  <si>
    <r>
      <t xml:space="preserve">-Aportacion de los socios: </t>
    </r>
    <r>
      <rPr>
        <sz val="10"/>
        <rFont val="Calibri"/>
        <family val="2"/>
      </rPr>
      <t xml:space="preserve">Refleja la inversión de los propietarios en la creación de la empresa. En el supuesto de que la aportación de los socios no haya sido monetaria, se incluirá como Capital Social según los precios de mercado de aquello que constituye la aportación a la sociedad. </t>
    </r>
  </si>
  <si>
    <r>
      <t xml:space="preserve">- </t>
    </r>
    <r>
      <rPr>
        <b/>
        <sz val="10"/>
        <color indexed="8"/>
        <rFont val="Calibri"/>
        <family val="2"/>
      </rPr>
      <t>Propiedad industrial y patentes</t>
    </r>
    <r>
      <rPr>
        <sz val="10"/>
        <color indexed="8"/>
        <rFont val="Calibri"/>
        <family val="2"/>
      </rPr>
      <t>: Referido a los costes derivados del derecho al uso de las diferentes manifestaciones de la propiedad industrial, así como los gastos realizados en investigación y desarrollo cuando los resultados de los respectivos proyectos emprendidos por la empresa fueran positivos y, cumpliendo los necesarios requisitos legales, se inscriban en el correspondiente Registro.</t>
    </r>
  </si>
  <si>
    <r>
      <t xml:space="preserve">Subvenciones, donaciones y legados recibidos
</t>
    </r>
    <r>
      <rPr>
        <b/>
        <sz val="10"/>
        <color indexed="57"/>
        <rFont val="Calibri"/>
        <family val="2"/>
      </rPr>
      <t xml:space="preserve"> </t>
    </r>
    <r>
      <rPr>
        <sz val="10"/>
        <rFont val="Calibri"/>
        <family val="2"/>
      </rPr>
      <t>Dentro de esta partida se incluirán las subvenciones concedidas por la Administración Pública y cualquier tipo de legado o donación concedido por empresas o particulares, entendiendo los legados y donaciones como la recepción gratuita de un cierto bien, sin contraprestación alguna.</t>
    </r>
  </si>
  <si>
    <t>Deudas a largo plazo</t>
  </si>
  <si>
    <r>
      <t>Terrenos y construcciones</t>
    </r>
    <r>
      <rPr>
        <sz val="10"/>
        <color indexed="8"/>
        <rFont val="Calibri"/>
        <family val="2"/>
      </rPr>
      <t xml:space="preserve">:
 Incluye el valor de los terrenos y las edificaciones:
 </t>
    </r>
  </si>
  <si>
    <t xml:space="preserve">Deudas a corto plazo                                                                                                                                                                                                                                                                                              </t>
  </si>
  <si>
    <t>Activo corriente</t>
  </si>
  <si>
    <t>Sueldo bruto anual</t>
  </si>
  <si>
    <t>Sueldo bruto  mensual</t>
  </si>
  <si>
    <t>Año 1</t>
  </si>
  <si>
    <t>Año 2</t>
  </si>
  <si>
    <t>Año 3</t>
  </si>
  <si>
    <t>AMORTIZACIÓN (*)</t>
  </si>
  <si>
    <t xml:space="preserve">(*)PLAN DE RECURSOS HUMANOS </t>
  </si>
  <si>
    <t>ALQUILER</t>
  </si>
  <si>
    <t>Servicios bancarios y similares (comisiones)</t>
  </si>
  <si>
    <t>Publ.  propaganda y relaciones públicas</t>
  </si>
  <si>
    <t>Pasivo corriente</t>
  </si>
  <si>
    <t>Derecho traspaso</t>
  </si>
  <si>
    <t>Nº de socios promotores</t>
  </si>
  <si>
    <t>CATEGORÍA  PROFESIONAL de los trabajadores a contratar</t>
  </si>
  <si>
    <t>Nº de trabajadores</t>
  </si>
  <si>
    <t>Importe anual Seguridad Social</t>
  </si>
  <si>
    <t>MES PREVISTO DE INICIO DE ACTIVIDAD</t>
  </si>
  <si>
    <t>HOJAS DE DATOS (se tienen que completar todos los datos antes de ver los resultados)</t>
  </si>
  <si>
    <t>PLAN DE INVERSIÓN</t>
  </si>
  <si>
    <t>PLAN DE FINANCIACIÓN-SIMULACIÓN PRÉSTAMO</t>
  </si>
  <si>
    <t>PLAN GASTOS (C. FIJOS-C.VARIABLES-RRHH)</t>
  </si>
  <si>
    <t xml:space="preserve"> PLAN DE INGRESOS</t>
  </si>
  <si>
    <t>CUADRO RESUMEN</t>
  </si>
  <si>
    <t>AYUDA DE INFORMACIÓN</t>
  </si>
  <si>
    <t>1. ¿QUÉ NECESITO PARA PONER EN FUNCIONAMIENTO MI EMPRESA?</t>
  </si>
  <si>
    <t>TOTAL GASTOS DE INVERSIÓN INICIAL</t>
  </si>
  <si>
    <t>Gastos de investigación y desarrollo</t>
  </si>
  <si>
    <t>Aplicaciones informáticas (software)</t>
  </si>
  <si>
    <t>Utillaje y herramientas</t>
  </si>
  <si>
    <t>Otros (aprovisionamiento caja)</t>
  </si>
  <si>
    <t>(*) Autorellenable, no rellenar</t>
  </si>
  <si>
    <t>2. ¿DE DÓNDE SE OBTENDRÁ EL DINERO?</t>
  </si>
  <si>
    <t>Total financiación</t>
  </si>
  <si>
    <t>Total inversión</t>
  </si>
  <si>
    <t>Nº años</t>
  </si>
  <si>
    <t>Pendiente amortizar</t>
  </si>
  <si>
    <t>puesta en marcha</t>
  </si>
  <si>
    <t>Pago intereses</t>
  </si>
  <si>
    <t>Desplazamientos (kilometraje)</t>
  </si>
  <si>
    <t>GASTOS (costes fijos)</t>
  </si>
  <si>
    <t>TOTALES (costes fijos)</t>
  </si>
  <si>
    <t>*El coste de personal es un coste variable pero se trata de forma independiente</t>
  </si>
  <si>
    <t>Nº unidades producto o servicios</t>
  </si>
  <si>
    <r>
      <t xml:space="preserve">Tipo impuesto de sociedades: </t>
    </r>
    <r>
      <rPr>
        <b/>
        <sz val="9"/>
        <color indexed="8"/>
        <rFont val="Arial"/>
        <family val="2"/>
      </rPr>
      <t>ENTIDAD NUEVA CREACIÓN</t>
    </r>
  </si>
  <si>
    <r>
      <t xml:space="preserve">Tipo impuesto de sociedades: </t>
    </r>
    <r>
      <rPr>
        <b/>
        <sz val="9"/>
        <color indexed="8"/>
        <rFont val="Arial"/>
        <family val="2"/>
      </rPr>
      <t>GENERAL</t>
    </r>
  </si>
  <si>
    <r>
      <t xml:space="preserve">Tipo impuesto de sociedades: </t>
    </r>
    <r>
      <rPr>
        <b/>
        <sz val="9"/>
        <color indexed="8"/>
        <rFont val="Arial"/>
        <family val="2"/>
      </rPr>
      <t>MICROEMPRESAS</t>
    </r>
  </si>
  <si>
    <r>
      <t xml:space="preserve">Tipo impuesto de sociedades: </t>
    </r>
    <r>
      <rPr>
        <b/>
        <sz val="8"/>
        <color indexed="8"/>
        <rFont val="Arial"/>
        <family val="2"/>
      </rPr>
      <t>COOPERATIVAS FISCALMENTE PROTEGIDAS</t>
    </r>
  </si>
  <si>
    <t>Ingresos  previstos primer año</t>
  </si>
  <si>
    <t>Costes previstos primer año</t>
  </si>
  <si>
    <t>Costes previstos segundo año</t>
  </si>
  <si>
    <t>Costes previstos tercer año</t>
  </si>
  <si>
    <t>Ingresos  previstos tercer año</t>
  </si>
  <si>
    <t xml:space="preserve">FONDOS AJENOS: </t>
  </si>
  <si>
    <t xml:space="preserve">Préstamo del activo no corriente </t>
  </si>
  <si>
    <t xml:space="preserve">Préstamo del activo  corriente </t>
  </si>
  <si>
    <t>Costes fijos VS          costes variables</t>
  </si>
  <si>
    <t>Pasivo no corriente</t>
  </si>
  <si>
    <t>Patrimonio neto</t>
  </si>
  <si>
    <t>Comprende los activos destinados a servir de forma duradera en las actividades de la empresa. Constituyen una inversión a largo plazo y representan una parte fundamental dentro de la inversión global de la empresa (local para el establecimiento de la empresa, maquinaria, sistemas informáticos, etc.)</t>
  </si>
  <si>
    <t>Está formado por todos aquellos elementos no tangibles que aportan beneficio a la empresa y que permanecen en el balance por un periodo superior a un ejercicio. Por ejemplo, un derecho de aguas, o derecho de disfrute de un terreno, etc. Es imprescindible que puedan ser valorados económicamente, y se consideran limpios de amortización.</t>
  </si>
  <si>
    <r>
      <t>Gastos  y desarrollo:</t>
    </r>
    <r>
      <rPr>
        <sz val="10"/>
        <color indexed="8"/>
        <rFont val="Calibri"/>
        <family val="2"/>
      </rPr>
      <t xml:space="preserve"> es la indagación original y planificada que persigue descubrir nuevos conocimientos y superior comprensión de los existentes en los terrenos científico o técnico. El desarrollo es la aplicación concreta de los logros obtenidos de la investigación o de cualquier otro tipo de conocimiento cientifíco, a un plan o diseño en particular para la produccion de materiales, productos, métodos, procesos o sistemas nuevos, o sustanciablemente mejorados, hasta que se inicia la producción comercial.</t>
    </r>
  </si>
  <si>
    <r>
      <t>Concesiones administrativa</t>
    </r>
    <r>
      <rPr>
        <sz val="10"/>
        <color indexed="8"/>
        <rFont val="Calibri"/>
        <family val="2"/>
      </rPr>
      <t>s: gastos efectuados para la obtención de derechos de investigación o de explotación otorgados por el Estado u otras administraciones públicas.</t>
    </r>
  </si>
  <si>
    <r>
      <t>Derecho traspaso:</t>
    </r>
    <r>
      <rPr>
        <sz val="10"/>
        <color indexed="8"/>
        <rFont val="Calibri"/>
        <family val="2"/>
      </rPr>
      <t xml:space="preserve"> importe satisfecho por los derechos de arrendamiento de locales en los que el adquiriente y nuevo arrendatario se subroga en los derechos y obligaciones del transmisor y antiguo arrendatario derivados de un contrato anterior.</t>
    </r>
  </si>
  <si>
    <r>
      <t xml:space="preserve"> Terrenos</t>
    </r>
    <r>
      <rPr>
        <sz val="10"/>
        <color indexed="8"/>
        <rFont val="Calibri"/>
        <family val="2"/>
      </rPr>
      <t xml:space="preserve"> recogerá el valor del total de terrenos adquiridos, inscribiéndolos por su precio de mercado. El valor de los terrenos se corregirá en el supuesto de que se produzca una variación de precio muy significativa. Por ejemplo, si se recualificase un terreno rural el precio se multiplicaría, en este caso aumentaría el valor del terreno y de los recursos de la empresa.</t>
    </r>
  </si>
  <si>
    <r>
      <t xml:space="preserve">El activo corriente, también llamado activo circulante o líquido, es el activo de una empresa que puede hacerse líquido (convertirse en dinero) en menos de doce meses. Por ejemplo, el dinero del banco, las existencias, y las inversiones financieras.    
</t>
    </r>
    <r>
      <rPr>
        <b/>
        <sz val="10"/>
        <color indexed="8"/>
        <rFont val="Calibri"/>
        <family val="2"/>
      </rPr>
      <t xml:space="preserve"> Existencias</t>
    </r>
    <r>
      <rPr>
        <sz val="10"/>
        <color indexed="8"/>
        <rFont val="Calibri"/>
        <family val="2"/>
      </rPr>
      <t xml:space="preserve">: Son activos poseídos para ser vendidos en el curso normal de la explotación, en proceso de producción o en forma de materiales o suministros para ser consumidos en el proceso de producción o en la prestación de servicios. 
 </t>
    </r>
    <r>
      <rPr>
        <b/>
        <sz val="10"/>
        <color indexed="8"/>
        <rFont val="Calibri"/>
        <family val="2"/>
      </rPr>
      <t>Otros (aprovisionamiento de caja)</t>
    </r>
    <r>
      <rPr>
        <sz val="10"/>
        <color indexed="8"/>
        <rFont val="Calibri"/>
        <family val="2"/>
      </rPr>
      <t xml:space="preserve">: Se trata de determinar el dinero que se tiene que tener en efectivo para hacer frente a los primeros pagos de las compras que inicialmente son necesarias para la puesta en marcha de nuestra empresa.
 </t>
    </r>
  </si>
  <si>
    <t>Fondos propios</t>
  </si>
  <si>
    <r>
      <t>Deudas con entidades de crédito:</t>
    </r>
    <r>
      <rPr>
        <sz val="10"/>
        <rFont val="Calibri"/>
        <family val="2"/>
      </rPr>
      <t xml:space="preserve"> importe de los préstamos a largo plazo constituyen la forma más común de financiación por parte de las empresas. Esta partida tiene que incluir la totalidad del préstamo, incluyendo los intereses a pagar.</t>
    </r>
  </si>
  <si>
    <r>
      <t>Acreedores por arrendamiento financiero:</t>
    </r>
    <r>
      <rPr>
        <sz val="10"/>
        <rFont val="Calibri"/>
        <family val="2"/>
      </rPr>
      <t xml:space="preserve"> importe de las deudas con vencimiento superior al año, con entidades de leasing o similares.</t>
    </r>
  </si>
  <si>
    <t>Esta masa está constituida por todas las deudas contraídas por la empresa con vencimiento superior al año, con entidades financieras u otras. Son partidas de naturaleza netamente financiera, que tendrán que estar vinculadas con operaciones de inversión en elementos del inmovilizado. Estará integrada por préstamos, obligaciones, bonos, etc.</t>
  </si>
  <si>
    <t>Esta masa patrimonial está integrada por todas aquellas deudas contraídas por la empresa con vencimiento a corto plazo (inferior al año). Las partidas que aquí figuran pueden tener su origen en la actividad principal de la empresa (proveedores, efectos comerciales a pagar) o pueden tener un origen diferente, como sería el caso de los acreedores, o deudas netamente financieras como los préstamos solicitados a entidades financieras u otras, siempre que su vencimiento fuera a corto plazo.</t>
  </si>
  <si>
    <r>
      <t xml:space="preserve">Deudas con entidades de crédito: </t>
    </r>
    <r>
      <rPr>
        <sz val="10"/>
        <rFont val="Calibri"/>
        <family val="2"/>
      </rPr>
      <t>se recogen aquí los préstamos y deudas análogas con entidades de crédito (bancos, cajas de ahorro, etc.). Lo son por duración inferior al año.</t>
    </r>
  </si>
  <si>
    <r>
      <t>Créditos por arrendamiento financiero: d</t>
    </r>
    <r>
      <rPr>
        <sz val="10"/>
        <rFont val="Calibri"/>
        <family val="2"/>
      </rPr>
      <t>eudas con vencimiento no superior a un año, con entidades de leasing o similares.</t>
    </r>
  </si>
  <si>
    <t>Se refiere, entre otros, al capital desembolsado por los socios más la autofinanciación generada por los beneficios obtenidos por la empresa durante los pasados ejercicios y que se refleja en las cuentas de reservas.</t>
  </si>
  <si>
    <r>
      <rPr>
        <b/>
        <sz val="10"/>
        <rFont val="Calibri"/>
        <family val="2"/>
      </rPr>
      <t>Las</t>
    </r>
    <r>
      <rPr>
        <sz val="10"/>
        <rFont val="Calibri"/>
        <family val="2"/>
      </rPr>
      <t xml:space="preserve"> </t>
    </r>
    <r>
      <rPr>
        <b/>
        <sz val="10"/>
        <rFont val="Calibri"/>
        <family val="2"/>
      </rPr>
      <t>Construcciones</t>
    </r>
    <r>
      <rPr>
        <sz val="10"/>
        <rFont val="Calibri"/>
        <family val="2"/>
      </rPr>
      <t xml:space="preserve"> recogerán el gasto que haya incurrido la empresa cualquiera que sea su destino dentro de la actividad productiva ( tanto si han sido compradas cómo si han sido construidas o reformadas)</t>
    </r>
  </si>
  <si>
    <r>
      <rPr>
        <b/>
        <sz val="10"/>
        <color indexed="8"/>
        <rFont val="Calibri"/>
        <family val="2"/>
      </rPr>
      <t>Fianzas y depósitos a largo plazo</t>
    </r>
    <r>
      <rPr>
        <sz val="10"/>
        <color indexed="8"/>
        <rFont val="Calibri"/>
        <family val="2"/>
      </rPr>
      <t>: efectivo entregado como garantía del cumplimiento de una obligación, a plazo superior a un año, ejemplo: alquileres.</t>
    </r>
  </si>
  <si>
    <r>
      <t xml:space="preserve">* Es importante para la elaboración de este paso que se segmenten las diferentes tipologías de costes a los cuales tenemos que hacer frente.
Aparte de conocer la naturaleza del gasto es importante que se entienda también el concepto fijo o variable.
COSTES FIJOS.....Son aquellos que tenemos que pagar, independientemente del nivel de producción. 
COSTES VARIABLES......Son aquellos que tenemos que pagar para producir nuestros productos o prestar nuestros servicios. 
A más producción, más coste variable. 
*El coste del personal(RRHH) a pesar de ser un coste variable se trata de forma independiente debido a su importancia. 
</t>
    </r>
    <r>
      <rPr>
        <b/>
        <sz val="10"/>
        <color indexed="8"/>
        <rFont val="Calibri"/>
        <family val="2"/>
      </rPr>
      <t>COSTES FIJOS</t>
    </r>
    <r>
      <rPr>
        <sz val="10"/>
        <color indexed="8"/>
        <rFont val="Calibri"/>
        <family val="2"/>
      </rPr>
      <t xml:space="preserve">                                                        </t>
    </r>
    <r>
      <rPr>
        <b/>
        <sz val="10"/>
        <color indexed="8"/>
        <rFont val="Calibri"/>
        <family val="2"/>
      </rPr>
      <t xml:space="preserve">COSTES VARIABLES
</t>
    </r>
    <r>
      <rPr>
        <sz val="10"/>
        <color indexed="8"/>
        <rFont val="Calibri"/>
        <family val="2"/>
      </rPr>
      <t xml:space="preserve">Alquiler locales                                                   Materias primas
Sueldos y salarios                                               Entradas
Cuentas básicas                                                   Mano de obra
Telefonía/Internet                                                Costes distribución
Gastos oficina                                                      Comisiones por venta
Gastos financieros                                              Proveedores Ext. por producción
Seguros                                                                   Existencias
Impuestos                                                              Recargo equivalencia
Publicidad y relaciones públicas                     Otras 
*Consideramos las amortizaciones un COSTE FIJO y, además, lo tenemos que tener muy en cuenta para la elaboración del 
nuestro cuente de resultados.
</t>
    </r>
  </si>
  <si>
    <t>FUENTES DE FINANCIACIÓN</t>
  </si>
  <si>
    <t>Equipos informáticos (hardware)</t>
  </si>
  <si>
    <t>APROVISIONAMENTO (COSTES VARIABLES)</t>
  </si>
  <si>
    <t xml:space="preserve">Sueldo bruto  Mes </t>
  </si>
  <si>
    <t>Sueldo bruto Anual</t>
  </si>
  <si>
    <t>TOTAL IMPORTE NETO CIFRA NEGOCIO</t>
  </si>
  <si>
    <t xml:space="preserve">Tipo de gravamen a aplicar (Por anticipado IRPF autonomos y C.B) </t>
  </si>
  <si>
    <t>Undes. Producto Compradas</t>
  </si>
  <si>
    <t>Compras de productos</t>
  </si>
  <si>
    <t>Alquiler</t>
  </si>
  <si>
    <t>Gastos de reparación y conservación</t>
  </si>
  <si>
    <t>Transportes</t>
  </si>
  <si>
    <t>Seguros</t>
  </si>
  <si>
    <t>Publicidad</t>
  </si>
  <si>
    <t>Suministros</t>
  </si>
  <si>
    <t>Tributos</t>
  </si>
  <si>
    <t>Servicios bancarios</t>
  </si>
  <si>
    <t>Retribuciones y Gastos de personal</t>
  </si>
  <si>
    <t xml:space="preserve">Total Costes directos variables </t>
  </si>
  <si>
    <t>Total otros costes varialble</t>
  </si>
  <si>
    <t>Gastos financieros de intereses de préstamos</t>
  </si>
  <si>
    <t>Cobros</t>
  </si>
  <si>
    <t>Total Cobros</t>
  </si>
  <si>
    <t xml:space="preserve">Otros inmovilizados intangibles </t>
  </si>
  <si>
    <t>Leasing</t>
  </si>
  <si>
    <t>Subvenciones, donaciones, legados…</t>
  </si>
  <si>
    <t>IVA Soportado</t>
  </si>
  <si>
    <t>Tabla IVA</t>
  </si>
  <si>
    <t>Importe compra producto sin IVA</t>
  </si>
  <si>
    <t>Precio de coste unidad sin IVA</t>
  </si>
  <si>
    <t>Precio venta unitario sin IVA</t>
  </si>
  <si>
    <t>Ingresos producto o servicio sin IVA</t>
  </si>
  <si>
    <t>IVA repercutido</t>
  </si>
  <si>
    <t>INTERESES / GASTOS BANCARIOS</t>
  </si>
  <si>
    <t>Total venta Productos o servicios</t>
  </si>
  <si>
    <t>Aportacion socios</t>
  </si>
  <si>
    <t>Prestamos</t>
  </si>
  <si>
    <t>Otra financiacion</t>
  </si>
  <si>
    <t>Pagos</t>
  </si>
  <si>
    <t xml:space="preserve">Servicios </t>
  </si>
  <si>
    <t>Otros Gastos</t>
  </si>
  <si>
    <t>Costes Variables</t>
  </si>
  <si>
    <t>Otros Costes Variables</t>
  </si>
  <si>
    <t>DIFERENCIA</t>
  </si>
  <si>
    <t>SALDO ACUMULADO</t>
  </si>
  <si>
    <t>Total Ingresos producto o servicio</t>
  </si>
  <si>
    <t>Total IVA Repercutido</t>
  </si>
  <si>
    <t>Total IVA soportado</t>
  </si>
  <si>
    <t>Gastos bancarios e intereses</t>
  </si>
  <si>
    <t>Cuota Renting o Leasing</t>
  </si>
  <si>
    <t>Alquileres, renting, leasing</t>
  </si>
  <si>
    <t>Margen Bruto sobre ventas</t>
  </si>
  <si>
    <t xml:space="preserve"> Resultado Operativo (EBITDA)</t>
  </si>
  <si>
    <t>Dotacion amortizaciones</t>
  </si>
  <si>
    <t>Resultado de explotación (EBIT)</t>
  </si>
  <si>
    <t xml:space="preserve">Gastos financieros </t>
  </si>
  <si>
    <t>Resultado antes de impuestos  (EBT)</t>
  </si>
  <si>
    <t xml:space="preserve"> Resultado NETO</t>
  </si>
  <si>
    <t>Meses</t>
  </si>
  <si>
    <t>Enero</t>
  </si>
  <si>
    <t>Febrero</t>
  </si>
  <si>
    <t>Marzo</t>
  </si>
  <si>
    <t>Abril</t>
  </si>
  <si>
    <t>Mayo</t>
  </si>
  <si>
    <t>Junio</t>
  </si>
  <si>
    <t>Octubre</t>
  </si>
  <si>
    <t>Noviembre</t>
  </si>
  <si>
    <t>Diciembre</t>
  </si>
  <si>
    <t>Mes inicio actividad</t>
  </si>
  <si>
    <t>Empresario Individual</t>
  </si>
  <si>
    <t>Comunidad de Bienes</t>
  </si>
  <si>
    <t>Sociedad Civil</t>
  </si>
  <si>
    <t>Sociedad de Responsabilidad Limitada</t>
  </si>
  <si>
    <t>Sociedad Anónima</t>
  </si>
  <si>
    <t>Sociedad Laboral</t>
  </si>
  <si>
    <t>Elegir forma jurídica</t>
  </si>
  <si>
    <t>PLAN DE TESORERIA</t>
  </si>
  <si>
    <t>Genera el plan de Tesorería automáticamente. Flujo de caja disponible a final de cada mes y el acumulado.</t>
  </si>
  <si>
    <t>Impuesto de circulación vehiculos</t>
  </si>
  <si>
    <t>Total Pagos</t>
  </si>
  <si>
    <t xml:space="preserve">Otras fuentes de financiación </t>
  </si>
  <si>
    <t>IVA inversión</t>
  </si>
  <si>
    <t>FONDOS PROPIOS PAGO INVERSION</t>
  </si>
  <si>
    <t>FONDOS PROPIOS PAGO IVA INVERSION</t>
  </si>
  <si>
    <r>
      <rPr>
        <b/>
        <sz val="10"/>
        <color rgb="FF12AFC0"/>
        <rFont val="Calibri"/>
        <family val="2"/>
      </rPr>
      <t>Inmovilizado material:</t>
    </r>
    <r>
      <rPr>
        <sz val="10"/>
        <color rgb="FF12AFC0"/>
        <rFont val="Calibri"/>
        <family val="2"/>
      </rPr>
      <t xml:space="preserve">  </t>
    </r>
    <r>
      <rPr>
        <sz val="10"/>
        <color indexed="57"/>
        <rFont val="Calibri"/>
        <family val="2"/>
      </rPr>
      <t xml:space="preserve">                                                                                                                                                                  </t>
    </r>
    <r>
      <rPr>
        <sz val="10"/>
        <color indexed="8"/>
        <rFont val="Calibri"/>
        <family val="2"/>
      </rPr>
      <t>El inmovilizado material está constituido por elementos patrimoniales tangibles, muebles o inmuebles. Se trata, por lo tanto, de bienes que se utilizan en la actividad productiva de la empresa, con una duración que supera un ejercicio económico, condicionada por el desgaste, la evolución tecnológica y que no están destinados a la venta.
Tendrán un periodo de duración superior a un año y su deterioro se materializará a través de las amortizaciones anuales (a excepción de los terrenos). El importe figurará limpio de amortizaciones.
Dentro de este capítulo estarían:</t>
    </r>
  </si>
  <si>
    <t xml:space="preserve"> 1º Año</t>
  </si>
  <si>
    <t>2º Año</t>
  </si>
  <si>
    <t>3º Año</t>
  </si>
  <si>
    <t>Vida Util Bien</t>
  </si>
  <si>
    <t>Total Amortizacion</t>
  </si>
  <si>
    <t>Se rellena las casilllas correspondiente que están en blanco</t>
  </si>
  <si>
    <t>TIPO  IVA</t>
  </si>
  <si>
    <t>COSTES  VARIABLES (a)</t>
  </si>
  <si>
    <t>(*)Ten en cuenta que debes indicar el IVA de tus productos/Servicios en la casilla que indica "tipo IVA"</t>
  </si>
  <si>
    <t>NOMBRE PROYECTO</t>
  </si>
  <si>
    <t>Pólizas de crédito</t>
  </si>
  <si>
    <t>OTROS  COSTES  VARIABLES (b)</t>
  </si>
  <si>
    <t>TOTALES (costes fijos+costes variables +coste de personal)</t>
  </si>
  <si>
    <t>Transport s/ ventas</t>
  </si>
  <si>
    <t>Comisiones s/ ventas</t>
  </si>
  <si>
    <t>Otros Costes s/ ventas</t>
  </si>
  <si>
    <t>Proveedores Externos para la producción</t>
  </si>
  <si>
    <t>Inversió</t>
  </si>
  <si>
    <t>Devolución capital e intereses de Préstamos</t>
  </si>
  <si>
    <t>Gastos de reparacion y conservación</t>
  </si>
  <si>
    <t>Gastos de personal</t>
  </si>
  <si>
    <t>*</t>
  </si>
  <si>
    <t>Indicar el manualmente el tipode gravamen</t>
  </si>
  <si>
    <t>3. ¿CUÁLES SON LOS GASTOS DE LA EMPRESA?</t>
  </si>
  <si>
    <t>4. ¿CUALES Y CUÁNTOS PRODUCTOS/SERVICIOS VAMOS A VENDER?</t>
  </si>
  <si>
    <t>5. ¿QUÉ COBROS Y PAGOS VOY A TENER?</t>
  </si>
  <si>
    <t>6. CUENTA DE RESULTADOS PROVISIONAL</t>
  </si>
  <si>
    <t>7. RESUMEN DEL PROYECTO</t>
  </si>
  <si>
    <t>Aunque existen diferentes tipos de IVA, escogeremos el que sea más significativo de nuestro negocio para simplificar el plan económico-financiero</t>
  </si>
  <si>
    <t>IVA Repercutido</t>
  </si>
  <si>
    <t xml:space="preserve">(*) Por defecto los ingresos del año 2 son iguales a los del año 1 y los del año 3 son iguales a los del año 2. </t>
  </si>
  <si>
    <t>Si se quieren modificar se debe hacer manualmente (cambiar casilla de precio y unidades).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</si>
</sst>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0\ "/>
    <numFmt numFmtId="165" formatCode="#,##0\ ;\-#,##0\ "/>
    <numFmt numFmtId="166" formatCode="#,##0.00&quot; € &quot;;\-#,##0.00&quot; € &quot;;&quot; -&quot;#&quot; € &quot;;@"/>
    <numFmt numFmtId="167" formatCode="#,##0.0"/>
    <numFmt numFmtId="168" formatCode="#,##0.00&quot; €&quot;"/>
    <numFmt numFmtId="169" formatCode="#,##0.00&quot; € &quot;;\-#,##0.00&quot; € &quot;;&quot; -&quot;#&quot; € &quot;;@\ "/>
    <numFmt numFmtId="170" formatCode="#,##0.00\ [$€-C0A]\ ;\-#,##0.00\ [$€-C0A]\ ;&quot; -&quot;#\ [$€-C0A]\ ;@"/>
    <numFmt numFmtId="171" formatCode="0.0%"/>
    <numFmt numFmtId="172" formatCode="#,##0_ ;\-#,##0\ "/>
  </numFmts>
  <fonts count="62" x14ac:knownFonts="1">
    <font>
      <sz val="11"/>
      <color indexed="8"/>
      <name val="Calibri"/>
      <family val="2"/>
    </font>
    <font>
      <b/>
      <sz val="10"/>
      <color indexed="30"/>
      <name val="Arial"/>
      <family val="2"/>
    </font>
    <font>
      <b/>
      <sz val="11"/>
      <color indexed="9"/>
      <name val="Arial"/>
      <family val="2"/>
    </font>
    <font>
      <sz val="11"/>
      <name val="Calibri"/>
      <family val="2"/>
    </font>
    <font>
      <sz val="10"/>
      <color indexed="30"/>
      <name val="Arial"/>
      <family val="2"/>
    </font>
    <font>
      <b/>
      <u/>
      <sz val="10"/>
      <color indexed="9"/>
      <name val="Arial"/>
      <family val="2"/>
    </font>
    <font>
      <b/>
      <sz val="10"/>
      <color indexed="9"/>
      <name val="Arial"/>
      <family val="2"/>
    </font>
    <font>
      <sz val="8"/>
      <name val="Arial"/>
      <family val="2"/>
    </font>
    <font>
      <sz val="11"/>
      <name val="Arial"/>
      <family val="2"/>
    </font>
    <font>
      <b/>
      <sz val="11"/>
      <color indexed="26"/>
      <name val="Arial"/>
      <family val="2"/>
    </font>
    <font>
      <sz val="11"/>
      <color indexed="8"/>
      <name val="Arial"/>
      <family val="2"/>
    </font>
    <font>
      <sz val="11"/>
      <color indexed="18"/>
      <name val="Arial"/>
      <family val="2"/>
    </font>
    <font>
      <sz val="10"/>
      <color indexed="8"/>
      <name val="Arial"/>
      <family val="2"/>
    </font>
    <font>
      <b/>
      <sz val="11"/>
      <color indexed="53"/>
      <name val="Arial"/>
      <family val="2"/>
    </font>
    <font>
      <sz val="10"/>
      <name val="Arial"/>
      <family val="2"/>
    </font>
    <font>
      <b/>
      <sz val="11"/>
      <name val="Arial"/>
      <family val="2"/>
    </font>
    <font>
      <b/>
      <sz val="11"/>
      <color indexed="8"/>
      <name val="Arial"/>
      <family val="2"/>
    </font>
    <font>
      <b/>
      <sz val="11"/>
      <color indexed="21"/>
      <name val="Arial"/>
      <family val="2"/>
    </font>
    <font>
      <b/>
      <u/>
      <sz val="11"/>
      <color indexed="8"/>
      <name val="Calibri"/>
      <family val="2"/>
    </font>
    <font>
      <b/>
      <sz val="9"/>
      <color indexed="8"/>
      <name val="Arial"/>
      <family val="2"/>
    </font>
    <font>
      <b/>
      <sz val="9"/>
      <color indexed="23"/>
      <name val="Arial"/>
      <family val="2"/>
    </font>
    <font>
      <b/>
      <sz val="8"/>
      <color indexed="8"/>
      <name val="Arial"/>
      <family val="2"/>
    </font>
    <font>
      <b/>
      <sz val="9"/>
      <name val="Arial"/>
      <family val="2"/>
    </font>
    <font>
      <sz val="11"/>
      <color indexed="9"/>
      <name val="Arial"/>
      <family val="2"/>
    </font>
    <font>
      <sz val="11"/>
      <color indexed="20"/>
      <name val="Arial"/>
      <family val="2"/>
    </font>
    <font>
      <b/>
      <sz val="10"/>
      <name val="Arial"/>
      <family val="2"/>
    </font>
    <font>
      <sz val="10"/>
      <color indexed="8"/>
      <name val="Calibri"/>
      <family val="2"/>
    </font>
    <font>
      <b/>
      <sz val="10"/>
      <name val="Calibri"/>
      <family val="2"/>
    </font>
    <font>
      <b/>
      <sz val="10"/>
      <color indexed="60"/>
      <name val="Calibri"/>
      <family val="2"/>
    </font>
    <font>
      <b/>
      <sz val="10"/>
      <color indexed="8"/>
      <name val="Calibri"/>
      <family val="2"/>
    </font>
    <font>
      <sz val="10"/>
      <name val="Calibri"/>
      <family val="2"/>
    </font>
    <font>
      <b/>
      <sz val="10"/>
      <color indexed="57"/>
      <name val="Calibri"/>
      <family val="2"/>
    </font>
    <font>
      <sz val="10"/>
      <color indexed="57"/>
      <name val="Calibri"/>
      <family val="2"/>
    </font>
    <font>
      <b/>
      <sz val="11"/>
      <color indexed="8"/>
      <name val="Calibri"/>
      <family val="2"/>
    </font>
    <font>
      <sz val="11"/>
      <color indexed="8"/>
      <name val="Calibri"/>
      <family val="2"/>
    </font>
    <font>
      <sz val="10"/>
      <name val="Times New Roman"/>
      <family val="1"/>
    </font>
    <font>
      <b/>
      <sz val="12"/>
      <name val="Arial"/>
      <family val="2"/>
    </font>
    <font>
      <b/>
      <sz val="13"/>
      <color theme="3"/>
      <name val="Calibri"/>
      <family val="2"/>
      <scheme val="minor"/>
    </font>
    <font>
      <b/>
      <sz val="11"/>
      <color theme="1"/>
      <name val="Arial"/>
      <family val="2"/>
    </font>
    <font>
      <sz val="11"/>
      <color theme="1"/>
      <name val="Arial"/>
      <family val="2"/>
    </font>
    <font>
      <b/>
      <sz val="11"/>
      <color theme="0"/>
      <name val="Arial"/>
      <family val="2"/>
    </font>
    <font>
      <b/>
      <sz val="11"/>
      <color rgb="FF12AFC0"/>
      <name val="Arial"/>
      <family val="2"/>
    </font>
    <font>
      <b/>
      <sz val="11"/>
      <color rgb="FFFFFFFF"/>
      <name val="Arial"/>
      <family val="2"/>
    </font>
    <font>
      <b/>
      <sz val="11"/>
      <color rgb="FF0A616A"/>
      <name val="Arial"/>
      <family val="2"/>
    </font>
    <font>
      <b/>
      <sz val="11"/>
      <color theme="1" tint="0.249977111117893"/>
      <name val="Arial"/>
      <family val="2"/>
    </font>
    <font>
      <b/>
      <sz val="14"/>
      <color theme="0"/>
      <name val="Arial"/>
      <family val="2"/>
    </font>
    <font>
      <b/>
      <sz val="11"/>
      <color theme="1" tint="0.34998626667073579"/>
      <name val="Arial"/>
      <family val="2"/>
    </font>
    <font>
      <b/>
      <sz val="10"/>
      <color theme="0"/>
      <name val="Arial"/>
      <family val="2"/>
    </font>
    <font>
      <b/>
      <sz val="14"/>
      <color rgb="FF0A616A"/>
      <name val="Arial"/>
      <family val="2"/>
    </font>
    <font>
      <b/>
      <sz val="18"/>
      <color theme="0"/>
      <name val="Arial"/>
      <family val="2"/>
    </font>
    <font>
      <b/>
      <sz val="12"/>
      <color theme="0"/>
      <name val="Arial"/>
      <family val="2"/>
    </font>
    <font>
      <b/>
      <sz val="10"/>
      <color theme="0"/>
      <name val="Calibri"/>
      <family val="2"/>
    </font>
    <font>
      <b/>
      <sz val="10"/>
      <color rgb="FF12AFC0"/>
      <name val="Calibri"/>
      <family val="2"/>
    </font>
    <font>
      <sz val="10"/>
      <color rgb="FF12AFC0"/>
      <name val="Calibri"/>
      <family val="2"/>
    </font>
    <font>
      <b/>
      <u/>
      <sz val="10"/>
      <color theme="0"/>
      <name val="Arial"/>
      <family val="2"/>
    </font>
    <font>
      <b/>
      <sz val="8"/>
      <color rgb="FF0A636C"/>
      <name val="Arial"/>
      <family val="2"/>
    </font>
    <font>
      <b/>
      <sz val="8"/>
      <color theme="1" tint="0.249977111117893"/>
      <name val="Arial"/>
      <family val="2"/>
    </font>
    <font>
      <sz val="11"/>
      <color rgb="FF0A636C"/>
      <name val="Arial"/>
      <family val="2"/>
    </font>
    <font>
      <b/>
      <sz val="14"/>
      <color rgb="FF0A636C"/>
      <name val="Arial"/>
      <family val="2"/>
    </font>
    <font>
      <u/>
      <sz val="11"/>
      <color indexed="8"/>
      <name val="Calibri"/>
      <family val="2"/>
    </font>
    <font>
      <b/>
      <u/>
      <sz val="11"/>
      <color indexed="8"/>
      <name val="Arial"/>
      <family val="2"/>
    </font>
    <font>
      <sz val="11"/>
      <color rgb="FF0A636C"/>
      <name val="Calibri"/>
      <family val="2"/>
    </font>
  </fonts>
  <fills count="39">
    <fill>
      <patternFill patternType="none"/>
    </fill>
    <fill>
      <patternFill patternType="gray125"/>
    </fill>
    <fill>
      <patternFill patternType="solid">
        <fgColor indexed="21"/>
        <bgColor indexed="38"/>
      </patternFill>
    </fill>
    <fill>
      <patternFill patternType="solid">
        <fgColor indexed="55"/>
        <bgColor indexed="23"/>
      </patternFill>
    </fill>
    <fill>
      <patternFill patternType="solid">
        <fgColor indexed="9"/>
        <bgColor indexed="26"/>
      </patternFill>
    </fill>
    <fill>
      <patternFill patternType="solid">
        <fgColor indexed="40"/>
        <bgColor indexed="64"/>
      </patternFill>
    </fill>
    <fill>
      <patternFill patternType="solid">
        <fgColor theme="0"/>
        <bgColor indexed="64"/>
      </patternFill>
    </fill>
    <fill>
      <patternFill patternType="solid">
        <fgColor rgb="FF12AFC0"/>
        <bgColor indexed="64"/>
      </patternFill>
    </fill>
    <fill>
      <patternFill patternType="solid">
        <fgColor rgb="FF12AFC0"/>
        <bgColor indexed="21"/>
      </patternFill>
    </fill>
    <fill>
      <patternFill patternType="solid">
        <fgColor rgb="FF12AFC0"/>
        <bgColor indexed="26"/>
      </patternFill>
    </fill>
    <fill>
      <patternFill patternType="solid">
        <fgColor theme="0"/>
        <bgColor indexed="21"/>
      </patternFill>
    </fill>
    <fill>
      <patternFill patternType="solid">
        <fgColor theme="0"/>
        <bgColor indexed="26"/>
      </patternFill>
    </fill>
    <fill>
      <patternFill patternType="solid">
        <fgColor rgb="FFD2F6FA"/>
        <bgColor indexed="21"/>
      </patternFill>
    </fill>
    <fill>
      <patternFill patternType="solid">
        <fgColor rgb="FF12AFC0"/>
        <bgColor indexed="49"/>
      </patternFill>
    </fill>
    <fill>
      <patternFill patternType="solid">
        <fgColor theme="2"/>
        <bgColor indexed="64"/>
      </patternFill>
    </fill>
    <fill>
      <patternFill patternType="solid">
        <fgColor theme="2"/>
        <bgColor indexed="31"/>
      </patternFill>
    </fill>
    <fill>
      <patternFill patternType="solid">
        <fgColor theme="2"/>
        <bgColor indexed="23"/>
      </patternFill>
    </fill>
    <fill>
      <patternFill patternType="solid">
        <fgColor rgb="FF0A616A"/>
        <bgColor indexed="21"/>
      </patternFill>
    </fill>
    <fill>
      <patternFill patternType="solid">
        <fgColor rgb="FF0A616A"/>
        <bgColor indexed="64"/>
      </patternFill>
    </fill>
    <fill>
      <patternFill patternType="solid">
        <fgColor theme="2"/>
        <bgColor indexed="49"/>
      </patternFill>
    </fill>
    <fill>
      <patternFill patternType="solid">
        <fgColor rgb="FF0A616A"/>
        <bgColor indexed="39"/>
      </patternFill>
    </fill>
    <fill>
      <patternFill patternType="solid">
        <fgColor theme="2"/>
        <bgColor indexed="26"/>
      </patternFill>
    </fill>
    <fill>
      <patternFill patternType="solid">
        <fgColor rgb="FF0A616A"/>
        <bgColor indexed="34"/>
      </patternFill>
    </fill>
    <fill>
      <patternFill patternType="solid">
        <fgColor rgb="FF12AFC0"/>
        <bgColor indexed="38"/>
      </patternFill>
    </fill>
    <fill>
      <patternFill patternType="solid">
        <fgColor rgb="FFD2F6FA"/>
        <bgColor indexed="9"/>
      </patternFill>
    </fill>
    <fill>
      <patternFill patternType="solid">
        <fgColor theme="0" tint="-0.14999847407452621"/>
        <bgColor indexed="64"/>
      </patternFill>
    </fill>
    <fill>
      <patternFill patternType="solid">
        <fgColor theme="0" tint="-0.14999847407452621"/>
        <bgColor indexed="21"/>
      </patternFill>
    </fill>
    <fill>
      <patternFill patternType="solid">
        <fgColor rgb="FF0A616A"/>
        <bgColor indexed="38"/>
      </patternFill>
    </fill>
    <fill>
      <patternFill patternType="solid">
        <fgColor theme="2"/>
        <bgColor indexed="38"/>
      </patternFill>
    </fill>
    <fill>
      <patternFill patternType="solid">
        <fgColor rgb="FF0A616A"/>
        <bgColor indexed="49"/>
      </patternFill>
    </fill>
    <fill>
      <patternFill patternType="solid">
        <fgColor rgb="FF12AFC0"/>
        <bgColor indexed="31"/>
      </patternFill>
    </fill>
    <fill>
      <patternFill patternType="solid">
        <fgColor rgb="FF12AFC0"/>
        <bgColor indexed="25"/>
      </patternFill>
    </fill>
    <fill>
      <patternFill patternType="solid">
        <fgColor rgb="FF0A636C"/>
        <bgColor indexed="25"/>
      </patternFill>
    </fill>
    <fill>
      <patternFill patternType="solid">
        <fgColor rgb="FFD2F6FA"/>
        <bgColor indexed="41"/>
      </patternFill>
    </fill>
    <fill>
      <patternFill patternType="solid">
        <fgColor theme="0" tint="-0.499984740745262"/>
        <bgColor indexed="21"/>
      </patternFill>
    </fill>
    <fill>
      <patternFill patternType="solid">
        <fgColor theme="0"/>
        <bgColor indexed="22"/>
      </patternFill>
    </fill>
    <fill>
      <patternFill patternType="solid">
        <fgColor rgb="FFD2F6FA"/>
        <bgColor indexed="64"/>
      </patternFill>
    </fill>
    <fill>
      <patternFill patternType="solid">
        <fgColor theme="2" tint="-9.9978637043366805E-2"/>
        <bgColor indexed="64"/>
      </patternFill>
    </fill>
    <fill>
      <patternFill patternType="solid">
        <fgColor theme="0" tint="-0.14996795556505021"/>
        <bgColor indexed="64"/>
      </patternFill>
    </fill>
  </fills>
  <borders count="62">
    <border>
      <left/>
      <right/>
      <top/>
      <bottom/>
      <diagonal/>
    </border>
    <border>
      <left/>
      <right style="thin">
        <color indexed="11"/>
      </right>
      <top style="thin">
        <color indexed="11"/>
      </top>
      <bottom style="thin">
        <color indexed="11"/>
      </bottom>
      <diagonal/>
    </border>
    <border>
      <left style="thin">
        <color indexed="8"/>
      </left>
      <right style="thin">
        <color indexed="8"/>
      </right>
      <top style="thin">
        <color indexed="8"/>
      </top>
      <bottom style="thin">
        <color indexed="8"/>
      </bottom>
      <diagonal/>
    </border>
    <border>
      <left/>
      <right/>
      <top/>
      <bottom style="thin">
        <color indexed="63"/>
      </bottom>
      <diagonal/>
    </border>
    <border>
      <left/>
      <right style="thin">
        <color indexed="9"/>
      </right>
      <top/>
      <bottom/>
      <diagonal/>
    </border>
    <border>
      <left/>
      <right/>
      <top/>
      <bottom style="thin">
        <color indexed="8"/>
      </bottom>
      <diagonal/>
    </border>
    <border>
      <left/>
      <right/>
      <top/>
      <bottom style="thick">
        <color theme="4" tint="0.499984740745262"/>
      </bottom>
      <diagonal/>
    </border>
    <border>
      <left style="thin">
        <color rgb="FF12AFC0"/>
      </left>
      <right style="thin">
        <color rgb="FF12AFC0"/>
      </right>
      <top style="thin">
        <color rgb="FF12AFC0"/>
      </top>
      <bottom style="thin">
        <color rgb="FF12AFC0"/>
      </bottom>
      <diagonal/>
    </border>
    <border>
      <left/>
      <right style="thin">
        <color rgb="FF12AFC0"/>
      </right>
      <top style="thin">
        <color rgb="FF12AFC0"/>
      </top>
      <bottom style="thin">
        <color rgb="FF12AFC0"/>
      </bottom>
      <diagonal/>
    </border>
    <border>
      <left style="thin">
        <color rgb="FF12AFC0"/>
      </left>
      <right/>
      <top style="thin">
        <color rgb="FF12AFC0"/>
      </top>
      <bottom style="thin">
        <color rgb="FF12AFC0"/>
      </bottom>
      <diagonal/>
    </border>
    <border>
      <left style="thin">
        <color rgb="FF12AFC0"/>
      </left>
      <right style="thin">
        <color rgb="FF12AFC0"/>
      </right>
      <top style="thin">
        <color rgb="FF12AFC0"/>
      </top>
      <bottom/>
      <diagonal/>
    </border>
    <border>
      <left style="thin">
        <color rgb="FF12AFC0"/>
      </left>
      <right style="thin">
        <color rgb="FF12AFC0"/>
      </right>
      <top/>
      <bottom/>
      <diagonal/>
    </border>
    <border>
      <left/>
      <right style="thin">
        <color rgb="FF12AFC0"/>
      </right>
      <top/>
      <bottom/>
      <diagonal/>
    </border>
    <border>
      <left/>
      <right style="thin">
        <color rgb="FF12AFC0"/>
      </right>
      <top/>
      <bottom style="thin">
        <color rgb="FF12AFC0"/>
      </bottom>
      <diagonal/>
    </border>
    <border>
      <left style="thin">
        <color rgb="FF12AFC0"/>
      </left>
      <right style="thin">
        <color rgb="FF12AFC0"/>
      </right>
      <top/>
      <bottom style="thin">
        <color rgb="FF12AFC0"/>
      </bottom>
      <diagonal/>
    </border>
    <border>
      <left style="thin">
        <color rgb="FF12AFC0"/>
      </left>
      <right/>
      <top/>
      <bottom style="thin">
        <color rgb="FF12AFC0"/>
      </bottom>
      <diagonal/>
    </border>
    <border>
      <left style="thin">
        <color rgb="FF12AFC0"/>
      </left>
      <right style="thin">
        <color rgb="FF12AFC0"/>
      </right>
      <top style="thin">
        <color indexed="11"/>
      </top>
      <bottom/>
      <diagonal/>
    </border>
    <border>
      <left style="thin">
        <color rgb="FF12AFC0"/>
      </left>
      <right style="thin">
        <color rgb="FF12AFC0"/>
      </right>
      <top style="thin">
        <color indexed="11"/>
      </top>
      <bottom style="thin">
        <color rgb="FF12AFC0"/>
      </bottom>
      <diagonal/>
    </border>
    <border>
      <left style="thin">
        <color rgb="FF12AFC0"/>
      </left>
      <right/>
      <top style="thin">
        <color rgb="FF12AFC0"/>
      </top>
      <bottom/>
      <diagonal/>
    </border>
    <border>
      <left style="thin">
        <color rgb="FF12AFC0"/>
      </left>
      <right/>
      <top/>
      <bottom/>
      <diagonal/>
    </border>
    <border>
      <left style="medium">
        <color rgb="FF12AFC0"/>
      </left>
      <right style="medium">
        <color rgb="FF12AFC0"/>
      </right>
      <top style="medium">
        <color rgb="FF12AFC0"/>
      </top>
      <bottom style="thin">
        <color rgb="FF12AFC0"/>
      </bottom>
      <diagonal/>
    </border>
    <border>
      <left style="thin">
        <color rgb="FF12AFC0"/>
      </left>
      <right style="thick">
        <color rgb="FF12AFC0"/>
      </right>
      <top style="thin">
        <color rgb="FF12AFC0"/>
      </top>
      <bottom style="thin">
        <color rgb="FF12AFC0"/>
      </bottom>
      <diagonal/>
    </border>
    <border>
      <left/>
      <right/>
      <top style="thin">
        <color rgb="FF12AFC0"/>
      </top>
      <bottom style="thin">
        <color rgb="FF12AFC0"/>
      </bottom>
      <diagonal/>
    </border>
    <border>
      <left/>
      <right/>
      <top/>
      <bottom style="thin">
        <color indexed="11"/>
      </bottom>
      <diagonal/>
    </border>
    <border>
      <left style="medium">
        <color rgb="FF0A616A"/>
      </left>
      <right/>
      <top style="medium">
        <color rgb="FF0A616A"/>
      </top>
      <bottom/>
      <diagonal/>
    </border>
    <border>
      <left style="medium">
        <color rgb="FF0A616A"/>
      </left>
      <right/>
      <top/>
      <bottom/>
      <diagonal/>
    </border>
    <border>
      <left style="medium">
        <color rgb="FF0A616A"/>
      </left>
      <right/>
      <top/>
      <bottom style="medium">
        <color rgb="FF0A616A"/>
      </bottom>
      <diagonal/>
    </border>
    <border>
      <left/>
      <right style="medium">
        <color rgb="FF0A616A"/>
      </right>
      <top/>
      <bottom style="medium">
        <color rgb="FF0A616A"/>
      </bottom>
      <diagonal/>
    </border>
    <border>
      <left/>
      <right style="thin">
        <color rgb="FF12AFC0"/>
      </right>
      <top style="thin">
        <color rgb="FF12AFC0"/>
      </top>
      <bottom/>
      <diagonal/>
    </border>
    <border>
      <left style="thin">
        <color rgb="FF12AFC0"/>
      </left>
      <right/>
      <top style="thin">
        <color indexed="44"/>
      </top>
      <bottom/>
      <diagonal/>
    </border>
    <border>
      <left style="thin">
        <color indexed="9"/>
      </left>
      <right style="thin">
        <color rgb="FF12AFC0"/>
      </right>
      <top style="thin">
        <color indexed="9"/>
      </top>
      <bottom style="thin">
        <color indexed="9"/>
      </bottom>
      <diagonal/>
    </border>
    <border>
      <left style="thin">
        <color rgb="FF0A636C"/>
      </left>
      <right/>
      <top style="thin">
        <color rgb="FF0A636C"/>
      </top>
      <bottom/>
      <diagonal/>
    </border>
    <border>
      <left/>
      <right/>
      <top style="thin">
        <color rgb="FF0A636C"/>
      </top>
      <bottom style="thin">
        <color indexed="9"/>
      </bottom>
      <diagonal/>
    </border>
    <border>
      <left/>
      <right style="thin">
        <color rgb="FF0A636C"/>
      </right>
      <top style="thin">
        <color rgb="FF0A636C"/>
      </top>
      <bottom/>
      <diagonal/>
    </border>
    <border>
      <left style="thin">
        <color rgb="FF0A636C"/>
      </left>
      <right/>
      <top style="thin">
        <color indexed="44"/>
      </top>
      <bottom style="thin">
        <color rgb="FF0A636C"/>
      </bottom>
      <diagonal/>
    </border>
    <border>
      <left/>
      <right/>
      <top style="thin">
        <color indexed="44"/>
      </top>
      <bottom style="thin">
        <color rgb="FF0A636C"/>
      </bottom>
      <diagonal/>
    </border>
    <border>
      <left/>
      <right style="thin">
        <color rgb="FF0A636C"/>
      </right>
      <top style="thin">
        <color indexed="57"/>
      </top>
      <bottom style="thin">
        <color rgb="FF0A636C"/>
      </bottom>
      <diagonal/>
    </border>
    <border>
      <left style="thin">
        <color auto="1"/>
      </left>
      <right/>
      <top style="thin">
        <color auto="1"/>
      </top>
      <bottom style="thin">
        <color indexed="63"/>
      </bottom>
      <diagonal/>
    </border>
    <border>
      <left/>
      <right style="thin">
        <color auto="1"/>
      </right>
      <top style="thin">
        <color auto="1"/>
      </top>
      <bottom style="thin">
        <color indexed="63"/>
      </bottom>
      <diagonal/>
    </border>
    <border>
      <left style="thin">
        <color auto="1"/>
      </left>
      <right/>
      <top style="thin">
        <color indexed="63"/>
      </top>
      <bottom style="thin">
        <color indexed="63"/>
      </bottom>
      <diagonal/>
    </border>
    <border>
      <left/>
      <right style="thin">
        <color auto="1"/>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3"/>
      </left>
      <right/>
      <top style="thin">
        <color indexed="63"/>
      </top>
      <bottom/>
      <diagonal/>
    </border>
    <border>
      <left/>
      <right/>
      <top style="thin">
        <color indexed="63"/>
      </top>
      <bottom/>
      <diagonal/>
    </border>
    <border>
      <left style="thin">
        <color indexed="63"/>
      </left>
      <right/>
      <top/>
      <bottom/>
      <diagonal/>
    </border>
    <border>
      <left style="thin">
        <color indexed="63"/>
      </left>
      <right/>
      <top/>
      <bottom style="thin">
        <color indexed="63"/>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indexed="63"/>
      </top>
      <bottom style="thin">
        <color auto="1"/>
      </bottom>
      <diagonal/>
    </border>
    <border>
      <left/>
      <right style="thin">
        <color auto="1"/>
      </right>
      <top style="thin">
        <color indexed="63"/>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rgb="FF12AFC0"/>
      </bottom>
      <diagonal/>
    </border>
    <border>
      <left/>
      <right style="medium">
        <color rgb="FF0A616A"/>
      </right>
      <top style="medium">
        <color theme="2"/>
      </top>
      <bottom style="medium">
        <color theme="2"/>
      </bottom>
      <diagonal/>
    </border>
    <border>
      <left/>
      <right style="medium">
        <color rgb="FF0A616A"/>
      </right>
      <top style="medium">
        <color rgb="FF0A616A"/>
      </top>
      <bottom/>
      <diagonal/>
    </border>
  </borders>
  <cellStyleXfs count="5">
    <xf numFmtId="0" fontId="0" fillId="0" borderId="0"/>
    <xf numFmtId="169" fontId="34" fillId="0" borderId="0" applyFill="0" applyBorder="0" applyAlignment="0" applyProtection="0"/>
    <xf numFmtId="0" fontId="35" fillId="0" borderId="0" applyProtection="0"/>
    <xf numFmtId="9" fontId="34" fillId="0" borderId="0" applyFill="0" applyBorder="0" applyAlignment="0" applyProtection="0"/>
    <xf numFmtId="0" fontId="37" fillId="0" borderId="6" applyNumberFormat="0" applyFill="0" applyAlignment="0" applyProtection="0"/>
  </cellStyleXfs>
  <cellXfs count="308">
    <xf numFmtId="0" fontId="0" fillId="0" borderId="0" xfId="0"/>
    <xf numFmtId="0" fontId="8" fillId="0" borderId="0" xfId="0" applyFont="1" applyAlignment="1">
      <alignment vertical="center"/>
    </xf>
    <xf numFmtId="166" fontId="14" fillId="0" borderId="2" xfId="0" applyNumberFormat="1" applyFont="1" applyBorder="1" applyAlignment="1">
      <alignment horizontal="right"/>
    </xf>
    <xf numFmtId="167" fontId="14" fillId="0" borderId="2" xfId="0" applyNumberFormat="1" applyFont="1" applyBorder="1" applyAlignment="1">
      <alignment horizontal="right"/>
    </xf>
    <xf numFmtId="10" fontId="14" fillId="0" borderId="2" xfId="0" applyNumberFormat="1" applyFont="1" applyBorder="1" applyAlignment="1">
      <alignment horizontal="right"/>
    </xf>
    <xf numFmtId="0" fontId="10" fillId="0" borderId="0" xfId="0" applyFont="1"/>
    <xf numFmtId="169" fontId="10" fillId="0" borderId="0" xfId="1" applyFont="1"/>
    <xf numFmtId="0" fontId="18" fillId="0" borderId="0" xfId="0" applyFont="1"/>
    <xf numFmtId="0" fontId="8" fillId="0" borderId="0" xfId="0" applyFont="1"/>
    <xf numFmtId="0" fontId="15" fillId="3" borderId="0" xfId="0" applyFont="1" applyFill="1"/>
    <xf numFmtId="0" fontId="2" fillId="3" borderId="0" xfId="0" applyFont="1" applyFill="1"/>
    <xf numFmtId="0" fontId="23" fillId="3" borderId="0" xfId="0" applyFont="1" applyFill="1" applyAlignment="1">
      <alignment vertical="center"/>
    </xf>
    <xf numFmtId="0" fontId="0" fillId="0" borderId="0" xfId="0" applyAlignment="1">
      <alignment wrapText="1"/>
    </xf>
    <xf numFmtId="0" fontId="0" fillId="4" borderId="0" xfId="0" applyFill="1"/>
    <xf numFmtId="0" fontId="27" fillId="0" borderId="0" xfId="0" applyFont="1" applyAlignment="1">
      <alignment horizontal="left" vertical="center" wrapText="1"/>
    </xf>
    <xf numFmtId="0" fontId="33" fillId="0" borderId="0" xfId="0" applyFont="1"/>
    <xf numFmtId="0" fontId="13" fillId="0" borderId="0" xfId="0" applyFont="1" applyAlignment="1">
      <alignment horizontal="center" vertical="center"/>
    </xf>
    <xf numFmtId="0" fontId="0" fillId="6" borderId="0" xfId="0" applyFill="1"/>
    <xf numFmtId="9" fontId="0" fillId="0" borderId="0" xfId="0" applyNumberFormat="1"/>
    <xf numFmtId="10" fontId="0" fillId="0" borderId="0" xfId="0" applyNumberFormat="1"/>
    <xf numFmtId="0" fontId="0" fillId="7" borderId="0" xfId="0" applyFill="1"/>
    <xf numFmtId="0" fontId="0" fillId="8" borderId="0" xfId="0" applyFill="1" applyAlignment="1">
      <alignment vertical="center"/>
    </xf>
    <xf numFmtId="0" fontId="1" fillId="9" borderId="0" xfId="0" applyFont="1" applyFill="1" applyAlignment="1">
      <alignment horizontal="right"/>
    </xf>
    <xf numFmtId="0" fontId="4" fillId="9" borderId="0" xfId="0" applyFont="1" applyFill="1" applyAlignment="1">
      <alignment horizontal="center" vertical="center" wrapText="1"/>
    </xf>
    <xf numFmtId="0" fontId="0" fillId="10" borderId="0" xfId="0" applyFill="1" applyAlignment="1">
      <alignment vertical="center"/>
    </xf>
    <xf numFmtId="0" fontId="0" fillId="6" borderId="0" xfId="0" applyFill="1" applyAlignment="1">
      <alignment vertical="center"/>
    </xf>
    <xf numFmtId="0" fontId="0" fillId="10" borderId="0" xfId="0" applyFill="1" applyAlignment="1">
      <alignment horizontal="center" vertical="center"/>
    </xf>
    <xf numFmtId="9" fontId="0" fillId="10" borderId="0" xfId="0" applyNumberFormat="1" applyFill="1" applyAlignment="1">
      <alignment vertical="center"/>
    </xf>
    <xf numFmtId="9" fontId="0" fillId="10" borderId="0" xfId="0" applyNumberFormat="1" applyFill="1" applyAlignment="1">
      <alignment horizontal="center" vertical="center"/>
    </xf>
    <xf numFmtId="0" fontId="0" fillId="10" borderId="0" xfId="0" applyFill="1" applyAlignment="1">
      <alignment horizontal="left" vertical="center"/>
    </xf>
    <xf numFmtId="49" fontId="0" fillId="10" borderId="0" xfId="0" applyNumberFormat="1" applyFill="1" applyAlignment="1">
      <alignment vertical="center"/>
    </xf>
    <xf numFmtId="0" fontId="7" fillId="10" borderId="0" xfId="0" applyFont="1" applyFill="1" applyAlignment="1">
      <alignment vertical="center"/>
    </xf>
    <xf numFmtId="0" fontId="7" fillId="10" borderId="0" xfId="0" applyFont="1" applyFill="1"/>
    <xf numFmtId="0" fontId="0" fillId="11" borderId="0" xfId="0" applyFill="1" applyAlignment="1">
      <alignment horizontal="center" vertical="center" wrapText="1"/>
    </xf>
    <xf numFmtId="0" fontId="0" fillId="11" borderId="0" xfId="0" applyFill="1"/>
    <xf numFmtId="0" fontId="1" fillId="11" borderId="0" xfId="0" applyFont="1" applyFill="1" applyAlignment="1">
      <alignment horizontal="right" vertical="center" wrapText="1"/>
    </xf>
    <xf numFmtId="0" fontId="1" fillId="11" borderId="0" xfId="0" applyFont="1" applyFill="1" applyAlignment="1">
      <alignment horizontal="right"/>
    </xf>
    <xf numFmtId="0" fontId="3" fillId="6" borderId="0" xfId="0" applyFont="1" applyFill="1"/>
    <xf numFmtId="0" fontId="8" fillId="6" borderId="0" xfId="0" applyFont="1" applyFill="1" applyAlignment="1">
      <alignment vertical="center"/>
    </xf>
    <xf numFmtId="0" fontId="8" fillId="14" borderId="0" xfId="0" applyFont="1" applyFill="1" applyAlignment="1">
      <alignment vertical="center"/>
    </xf>
    <xf numFmtId="0" fontId="8" fillId="14" borderId="0" xfId="0" applyFont="1" applyFill="1"/>
    <xf numFmtId="0" fontId="8" fillId="15" borderId="0" xfId="0" applyFont="1" applyFill="1" applyAlignment="1">
      <alignment vertical="center"/>
    </xf>
    <xf numFmtId="0" fontId="41" fillId="6" borderId="0" xfId="0" applyFont="1" applyFill="1" applyAlignment="1">
      <alignment horizontal="left" vertical="center"/>
    </xf>
    <xf numFmtId="0" fontId="8" fillId="14" borderId="9" xfId="0" applyFont="1" applyFill="1" applyBorder="1" applyAlignment="1">
      <alignment vertical="center"/>
    </xf>
    <xf numFmtId="164" fontId="40" fillId="7" borderId="7" xfId="0" applyNumberFormat="1" applyFont="1" applyFill="1" applyBorder="1" applyAlignment="1">
      <alignment horizontal="center" vertical="center" wrapText="1"/>
    </xf>
    <xf numFmtId="4" fontId="8" fillId="0" borderId="7" xfId="0" applyNumberFormat="1" applyFont="1" applyBorder="1" applyAlignment="1" applyProtection="1">
      <alignment vertical="center"/>
      <protection locked="0"/>
    </xf>
    <xf numFmtId="0" fontId="10" fillId="12" borderId="7" xfId="0" applyFont="1" applyFill="1" applyBorder="1"/>
    <xf numFmtId="0" fontId="10" fillId="12" borderId="7" xfId="0" applyFont="1" applyFill="1" applyBorder="1" applyAlignment="1">
      <alignment horizontal="center"/>
    </xf>
    <xf numFmtId="10" fontId="10" fillId="15" borderId="7" xfId="0" applyNumberFormat="1" applyFont="1" applyFill="1" applyBorder="1" applyAlignment="1">
      <alignment horizontal="right"/>
    </xf>
    <xf numFmtId="0" fontId="10" fillId="15" borderId="7" xfId="0" applyFont="1" applyFill="1" applyBorder="1" applyAlignment="1">
      <alignment horizontal="right"/>
    </xf>
    <xf numFmtId="0" fontId="8" fillId="15" borderId="7" xfId="0" applyFont="1" applyFill="1" applyBorder="1"/>
    <xf numFmtId="4" fontId="8" fillId="0" borderId="8" xfId="0" applyNumberFormat="1" applyFont="1" applyBorder="1" applyAlignment="1" applyProtection="1">
      <alignment vertical="center"/>
      <protection locked="0"/>
    </xf>
    <xf numFmtId="4" fontId="8" fillId="0" borderId="10" xfId="0" applyNumberFormat="1" applyFont="1" applyBorder="1" applyAlignment="1" applyProtection="1">
      <alignment vertical="center"/>
      <protection locked="0"/>
    </xf>
    <xf numFmtId="4" fontId="8" fillId="15" borderId="12" xfId="0" applyNumberFormat="1" applyFont="1" applyFill="1" applyBorder="1" applyAlignment="1">
      <alignment vertical="center"/>
    </xf>
    <xf numFmtId="4" fontId="8" fillId="15" borderId="10" xfId="0" applyNumberFormat="1" applyFont="1" applyFill="1" applyBorder="1" applyAlignment="1">
      <alignment vertical="center"/>
    </xf>
    <xf numFmtId="0" fontId="42" fillId="17" borderId="7" xfId="0" applyFont="1" applyFill="1" applyBorder="1" applyAlignment="1">
      <alignment horizontal="right" vertical="center"/>
    </xf>
    <xf numFmtId="4" fontId="42" fillId="17" borderId="15" xfId="0" applyNumberFormat="1" applyFont="1" applyFill="1" applyBorder="1" applyAlignment="1">
      <alignment horizontal="right" vertical="center"/>
    </xf>
    <xf numFmtId="4" fontId="42" fillId="17" borderId="14" xfId="0" applyNumberFormat="1" applyFont="1" applyFill="1" applyBorder="1" applyAlignment="1">
      <alignment horizontal="right" vertical="center"/>
    </xf>
    <xf numFmtId="4" fontId="42" fillId="17" borderId="13" xfId="0" applyNumberFormat="1" applyFont="1" applyFill="1" applyBorder="1" applyAlignment="1">
      <alignment horizontal="right" vertical="center"/>
    </xf>
    <xf numFmtId="0" fontId="10" fillId="19" borderId="7" xfId="0" applyFont="1" applyFill="1" applyBorder="1"/>
    <xf numFmtId="4" fontId="43" fillId="19" borderId="1" xfId="0" applyNumberFormat="1" applyFont="1" applyFill="1" applyBorder="1" applyAlignment="1">
      <alignment vertical="center"/>
    </xf>
    <xf numFmtId="4" fontId="43" fillId="19" borderId="7" xfId="0" applyNumberFormat="1" applyFont="1" applyFill="1" applyBorder="1" applyAlignment="1">
      <alignment vertical="center"/>
    </xf>
    <xf numFmtId="0" fontId="44" fillId="12" borderId="7" xfId="0" applyFont="1" applyFill="1" applyBorder="1" applyAlignment="1">
      <alignment horizontal="center" vertical="center"/>
    </xf>
    <xf numFmtId="0" fontId="8" fillId="7" borderId="7" xfId="0" applyFont="1" applyFill="1" applyBorder="1" applyAlignment="1">
      <alignment vertical="center"/>
    </xf>
    <xf numFmtId="0" fontId="46" fillId="12" borderId="7" xfId="0" applyFont="1" applyFill="1" applyBorder="1" applyAlignment="1">
      <alignment horizontal="center" vertical="center"/>
    </xf>
    <xf numFmtId="0" fontId="40" fillId="17" borderId="7" xfId="0" applyFont="1" applyFill="1" applyBorder="1" applyAlignment="1">
      <alignment horizontal="center" vertical="center"/>
    </xf>
    <xf numFmtId="4" fontId="40" fillId="17" borderId="7" xfId="0" applyNumberFormat="1" applyFont="1" applyFill="1" applyBorder="1" applyAlignment="1">
      <alignment horizontal="right" vertical="center"/>
    </xf>
    <xf numFmtId="0" fontId="8" fillId="14" borderId="7" xfId="0" applyFont="1" applyFill="1" applyBorder="1" applyAlignment="1">
      <alignment horizontal="left" vertical="top"/>
    </xf>
    <xf numFmtId="0" fontId="8" fillId="14" borderId="9" xfId="0" applyFont="1" applyFill="1" applyBorder="1" applyAlignment="1">
      <alignment horizontal="left" vertical="center"/>
    </xf>
    <xf numFmtId="0" fontId="8" fillId="14" borderId="8" xfId="0" applyFont="1" applyFill="1" applyBorder="1" applyAlignment="1">
      <alignment horizontal="left" vertical="center"/>
    </xf>
    <xf numFmtId="4" fontId="8" fillId="0" borderId="10" xfId="0" applyNumberFormat="1" applyFont="1" applyBorder="1" applyProtection="1">
      <protection locked="0"/>
    </xf>
    <xf numFmtId="4" fontId="8" fillId="0" borderId="11" xfId="0" applyNumberFormat="1" applyFont="1" applyBorder="1" applyProtection="1">
      <protection locked="0"/>
    </xf>
    <xf numFmtId="10" fontId="8" fillId="0" borderId="11" xfId="0" applyNumberFormat="1" applyFont="1" applyBorder="1" applyProtection="1">
      <protection locked="0"/>
    </xf>
    <xf numFmtId="0" fontId="12" fillId="6" borderId="0" xfId="0" applyFont="1" applyFill="1"/>
    <xf numFmtId="4" fontId="14" fillId="6" borderId="0" xfId="0" applyNumberFormat="1" applyFont="1" applyFill="1" applyAlignment="1">
      <alignment horizontal="center"/>
    </xf>
    <xf numFmtId="4" fontId="14" fillId="6" borderId="0" xfId="0" applyNumberFormat="1" applyFont="1" applyFill="1"/>
    <xf numFmtId="4" fontId="8" fillId="14" borderId="7" xfId="0" applyNumberFormat="1" applyFont="1" applyFill="1" applyBorder="1"/>
    <xf numFmtId="4" fontId="44" fillId="12" borderId="7" xfId="0" applyNumberFormat="1" applyFont="1" applyFill="1" applyBorder="1" applyAlignment="1">
      <alignment horizontal="right" vertical="center"/>
    </xf>
    <xf numFmtId="0" fontId="7" fillId="21" borderId="2" xfId="0" applyFont="1" applyFill="1" applyBorder="1" applyAlignment="1">
      <alignment horizontal="left" vertical="top"/>
    </xf>
    <xf numFmtId="0" fontId="7" fillId="21" borderId="4" xfId="0" applyFont="1" applyFill="1" applyBorder="1" applyAlignment="1">
      <alignment horizontal="left" vertical="top"/>
    </xf>
    <xf numFmtId="4" fontId="40" fillId="8" borderId="7" xfId="0" applyNumberFormat="1" applyFont="1" applyFill="1" applyBorder="1" applyAlignment="1">
      <alignment horizontal="right" vertical="center"/>
    </xf>
    <xf numFmtId="4" fontId="40" fillId="8" borderId="7" xfId="0" applyNumberFormat="1" applyFont="1" applyFill="1" applyBorder="1" applyAlignment="1">
      <alignment horizontal="center" vertical="center"/>
    </xf>
    <xf numFmtId="168" fontId="14" fillId="14" borderId="7" xfId="0" applyNumberFormat="1" applyFont="1" applyFill="1" applyBorder="1" applyAlignment="1">
      <alignment vertical="center"/>
    </xf>
    <xf numFmtId="168" fontId="40" fillId="17" borderId="7" xfId="0" applyNumberFormat="1" applyFont="1" applyFill="1" applyBorder="1" applyAlignment="1">
      <alignment horizontal="right" vertical="center"/>
    </xf>
    <xf numFmtId="0" fontId="14" fillId="14" borderId="7" xfId="0" applyFont="1" applyFill="1" applyBorder="1" applyAlignment="1">
      <alignment horizontal="left" wrapText="1"/>
    </xf>
    <xf numFmtId="166" fontId="47" fillId="22" borderId="0" xfId="0" applyNumberFormat="1" applyFont="1" applyFill="1" applyAlignment="1">
      <alignment horizontal="center"/>
    </xf>
    <xf numFmtId="165" fontId="40" fillId="23" borderId="7" xfId="0" applyNumberFormat="1" applyFont="1" applyFill="1" applyBorder="1" applyAlignment="1">
      <alignment horizontal="center" vertical="center" wrapText="1"/>
    </xf>
    <xf numFmtId="0" fontId="40" fillId="8" borderId="7" xfId="0" applyFont="1" applyFill="1" applyBorder="1" applyAlignment="1">
      <alignment horizontal="center" vertical="center" wrapText="1"/>
    </xf>
    <xf numFmtId="0" fontId="8" fillId="0" borderId="7" xfId="0" applyFont="1" applyBorder="1" applyAlignment="1" applyProtection="1">
      <alignment vertical="center"/>
      <protection locked="0"/>
    </xf>
    <xf numFmtId="4" fontId="8" fillId="25" borderId="7" xfId="0" applyNumberFormat="1" applyFont="1" applyFill="1" applyBorder="1"/>
    <xf numFmtId="4" fontId="15" fillId="26" borderId="7" xfId="0" applyNumberFormat="1" applyFont="1" applyFill="1" applyBorder="1" applyAlignment="1">
      <alignment horizontal="right" vertical="center"/>
    </xf>
    <xf numFmtId="0" fontId="2" fillId="3" borderId="0" xfId="0" applyFont="1" applyFill="1" applyAlignment="1">
      <alignment horizontal="left" vertical="center"/>
    </xf>
    <xf numFmtId="4" fontId="8" fillId="25" borderId="7" xfId="0" applyNumberFormat="1" applyFont="1" applyFill="1" applyBorder="1" applyAlignment="1">
      <alignment horizontal="right"/>
    </xf>
    <xf numFmtId="4" fontId="38" fillId="25" borderId="7" xfId="1" applyNumberFormat="1" applyFont="1" applyFill="1" applyBorder="1" applyAlignment="1">
      <alignment horizontal="right" vertical="center"/>
    </xf>
    <xf numFmtId="49" fontId="40" fillId="8" borderId="7" xfId="0" applyNumberFormat="1" applyFont="1" applyFill="1" applyBorder="1" applyAlignment="1">
      <alignment horizontal="center" vertical="center" wrapText="1"/>
    </xf>
    <xf numFmtId="169" fontId="40" fillId="8" borderId="7" xfId="1" applyFont="1" applyFill="1" applyBorder="1" applyAlignment="1">
      <alignment horizontal="center" vertical="center" wrapText="1"/>
    </xf>
    <xf numFmtId="164" fontId="40" fillId="18" borderId="20" xfId="0" applyNumberFormat="1" applyFont="1" applyFill="1" applyBorder="1" applyAlignment="1">
      <alignment horizontal="center" vertical="center" wrapText="1"/>
    </xf>
    <xf numFmtId="4" fontId="8" fillId="0" borderId="7" xfId="0" applyNumberFormat="1" applyFont="1" applyBorder="1" applyAlignment="1" applyProtection="1">
      <alignment horizontal="right"/>
      <protection locked="0"/>
    </xf>
    <xf numFmtId="4" fontId="8" fillId="0" borderId="21" xfId="0" applyNumberFormat="1" applyFont="1" applyBorder="1" applyAlignment="1" applyProtection="1">
      <alignment horizontal="right"/>
      <protection locked="0"/>
    </xf>
    <xf numFmtId="165" fontId="40" fillId="13" borderId="7" xfId="0" applyNumberFormat="1" applyFont="1" applyFill="1" applyBorder="1" applyAlignment="1">
      <alignment vertical="center"/>
    </xf>
    <xf numFmtId="169" fontId="40" fillId="8" borderId="21" xfId="1" applyFont="1" applyFill="1" applyBorder="1" applyAlignment="1">
      <alignment horizontal="center" vertical="center" wrapText="1"/>
    </xf>
    <xf numFmtId="9" fontId="8" fillId="0" borderId="7" xfId="0" applyNumberFormat="1" applyFont="1" applyBorder="1" applyAlignment="1" applyProtection="1">
      <alignment vertical="center"/>
      <protection locked="0"/>
    </xf>
    <xf numFmtId="0" fontId="26" fillId="0" borderId="7" xfId="0" applyFont="1" applyBorder="1" applyAlignment="1">
      <alignment vertical="center" wrapText="1"/>
    </xf>
    <xf numFmtId="0" fontId="52" fillId="4" borderId="7" xfId="0" applyFont="1" applyFill="1" applyBorder="1" applyAlignment="1">
      <alignment horizontal="left" vertical="center" wrapText="1"/>
    </xf>
    <xf numFmtId="0" fontId="29" fillId="0" borderId="7" xfId="0" applyFont="1" applyBorder="1" applyAlignment="1">
      <alignment vertical="center" wrapText="1"/>
    </xf>
    <xf numFmtId="0" fontId="30" fillId="0" borderId="7" xfId="0" applyFont="1" applyBorder="1" applyAlignment="1">
      <alignment vertical="center" wrapText="1"/>
    </xf>
    <xf numFmtId="0" fontId="51" fillId="31" borderId="7" xfId="0" applyFont="1" applyFill="1" applyBorder="1" applyAlignment="1">
      <alignment horizontal="left" vertical="center" wrapText="1"/>
    </xf>
    <xf numFmtId="0" fontId="51" fillId="31" borderId="9" xfId="0" applyFont="1" applyFill="1" applyBorder="1" applyAlignment="1">
      <alignment horizontal="left" vertical="center" wrapText="1"/>
    </xf>
    <xf numFmtId="0" fontId="26" fillId="0" borderId="7" xfId="0" applyFont="1" applyBorder="1" applyAlignment="1">
      <alignment vertical="top" wrapText="1"/>
    </xf>
    <xf numFmtId="0" fontId="27" fillId="0" borderId="7" xfId="0" applyFont="1" applyBorder="1" applyAlignment="1">
      <alignment vertical="center" wrapText="1"/>
    </xf>
    <xf numFmtId="0" fontId="26" fillId="0" borderId="10" xfId="0" applyFont="1" applyBorder="1" applyAlignment="1">
      <alignment vertical="center" wrapText="1"/>
    </xf>
    <xf numFmtId="0" fontId="27" fillId="0" borderId="10" xfId="0" applyFont="1" applyBorder="1" applyAlignment="1">
      <alignment vertical="center" wrapText="1"/>
    </xf>
    <xf numFmtId="0" fontId="50" fillId="32" borderId="7" xfId="0" applyFont="1" applyFill="1" applyBorder="1" applyAlignment="1">
      <alignment horizontal="center" vertical="center"/>
    </xf>
    <xf numFmtId="0" fontId="0" fillId="8" borderId="28" xfId="0" applyFill="1" applyBorder="1" applyAlignment="1">
      <alignment horizontal="center"/>
    </xf>
    <xf numFmtId="0" fontId="5" fillId="8" borderId="30" xfId="0" applyFont="1" applyFill="1" applyBorder="1" applyAlignment="1">
      <alignment horizontal="center" vertical="center"/>
    </xf>
    <xf numFmtId="0" fontId="0" fillId="8" borderId="12" xfId="0" applyFill="1" applyBorder="1" applyAlignment="1">
      <alignment horizontal="center"/>
    </xf>
    <xf numFmtId="0" fontId="0" fillId="34" borderId="19" xfId="0" applyFill="1" applyBorder="1"/>
    <xf numFmtId="0" fontId="0" fillId="34" borderId="12" xfId="0" applyFill="1" applyBorder="1"/>
    <xf numFmtId="0" fontId="5" fillId="34" borderId="30" xfId="0" applyFont="1" applyFill="1" applyBorder="1" applyAlignment="1">
      <alignment horizontal="center" vertical="center"/>
    </xf>
    <xf numFmtId="0" fontId="0" fillId="34" borderId="13" xfId="0" applyFill="1" applyBorder="1"/>
    <xf numFmtId="0" fontId="5" fillId="32" borderId="9" xfId="0" applyFont="1" applyFill="1" applyBorder="1" applyAlignment="1">
      <alignment vertical="center"/>
    </xf>
    <xf numFmtId="0" fontId="54" fillId="32" borderId="8" xfId="0" applyFont="1" applyFill="1" applyBorder="1" applyAlignment="1">
      <alignment vertical="center"/>
    </xf>
    <xf numFmtId="4" fontId="57" fillId="0" borderId="7" xfId="0" applyNumberFormat="1" applyFont="1" applyBorder="1" applyAlignment="1" applyProtection="1">
      <alignment horizontal="right" vertical="center"/>
      <protection locked="0"/>
    </xf>
    <xf numFmtId="0" fontId="58" fillId="10" borderId="0" xfId="0" applyFont="1" applyFill="1" applyAlignment="1">
      <alignment horizontal="left"/>
    </xf>
    <xf numFmtId="168" fontId="15" fillId="0" borderId="42" xfId="0" applyNumberFormat="1" applyFont="1" applyBorder="1" applyAlignment="1">
      <alignment vertical="center"/>
    </xf>
    <xf numFmtId="171" fontId="25" fillId="0" borderId="42" xfId="0" applyNumberFormat="1" applyFont="1" applyBorder="1"/>
    <xf numFmtId="168" fontId="8" fillId="0" borderId="42" xfId="0" applyNumberFormat="1" applyFont="1" applyBorder="1" applyAlignment="1">
      <alignment vertical="center"/>
    </xf>
    <xf numFmtId="0" fontId="8" fillId="0" borderId="42" xfId="0" applyFont="1" applyBorder="1"/>
    <xf numFmtId="0" fontId="15" fillId="3" borderId="47" xfId="0" applyFont="1" applyFill="1" applyBorder="1"/>
    <xf numFmtId="0" fontId="15" fillId="3" borderId="3" xfId="0" applyFont="1" applyFill="1" applyBorder="1"/>
    <xf numFmtId="0" fontId="2" fillId="3" borderId="52" xfId="0" applyFont="1" applyFill="1" applyBorder="1" applyAlignment="1">
      <alignment horizontal="left" vertical="center"/>
    </xf>
    <xf numFmtId="0" fontId="23" fillId="3" borderId="52" xfId="0" applyFont="1" applyFill="1" applyBorder="1" applyAlignment="1">
      <alignment vertical="center"/>
    </xf>
    <xf numFmtId="0" fontId="2" fillId="3" borderId="53" xfId="0" applyFont="1" applyFill="1" applyBorder="1"/>
    <xf numFmtId="0" fontId="2" fillId="3" borderId="54" xfId="0" applyFont="1" applyFill="1" applyBorder="1"/>
    <xf numFmtId="0" fontId="23" fillId="3" borderId="50" xfId="0" applyFont="1" applyFill="1" applyBorder="1"/>
    <xf numFmtId="0" fontId="2" fillId="3" borderId="51" xfId="0" applyFont="1" applyFill="1" applyBorder="1"/>
    <xf numFmtId="0" fontId="23" fillId="3" borderId="52" xfId="0" applyFont="1" applyFill="1" applyBorder="1"/>
    <xf numFmtId="168" fontId="8" fillId="14" borderId="41" xfId="0" applyNumberFormat="1" applyFont="1" applyFill="1" applyBorder="1" applyAlignment="1">
      <alignment horizontal="right" vertical="center"/>
    </xf>
    <xf numFmtId="168" fontId="15" fillId="14" borderId="41" xfId="0" applyNumberFormat="1" applyFont="1" applyFill="1" applyBorder="1" applyAlignment="1">
      <alignment horizontal="right" vertical="center"/>
    </xf>
    <xf numFmtId="168" fontId="15" fillId="0" borderId="57" xfId="0" applyNumberFormat="1" applyFont="1" applyBorder="1" applyAlignment="1">
      <alignment vertical="center"/>
    </xf>
    <xf numFmtId="171" fontId="25" fillId="0" borderId="57" xfId="0" applyNumberFormat="1" applyFont="1" applyBorder="1"/>
    <xf numFmtId="0" fontId="15" fillId="14" borderId="9" xfId="0" applyFont="1" applyFill="1" applyBorder="1" applyAlignment="1">
      <alignment vertical="center"/>
    </xf>
    <xf numFmtId="0" fontId="59" fillId="6" borderId="0" xfId="0" applyFont="1" applyFill="1"/>
    <xf numFmtId="4" fontId="0" fillId="6" borderId="0" xfId="0" applyNumberFormat="1" applyFill="1"/>
    <xf numFmtId="2" fontId="8" fillId="25" borderId="7" xfId="0" applyNumberFormat="1" applyFont="1" applyFill="1" applyBorder="1" applyProtection="1">
      <protection locked="0"/>
    </xf>
    <xf numFmtId="0" fontId="10" fillId="0" borderId="7" xfId="0" applyFont="1" applyBorder="1" applyAlignment="1" applyProtection="1">
      <alignment horizontal="center" vertical="center" wrapText="1"/>
      <protection locked="0"/>
    </xf>
    <xf numFmtId="0" fontId="10" fillId="14" borderId="7" xfId="0" applyFont="1" applyFill="1" applyBorder="1" applyAlignment="1">
      <alignment horizontal="left" vertical="center" wrapText="1"/>
    </xf>
    <xf numFmtId="4" fontId="8" fillId="14" borderId="7" xfId="0" applyNumberFormat="1" applyFont="1" applyFill="1" applyBorder="1" applyAlignment="1">
      <alignment horizontal="right"/>
    </xf>
    <xf numFmtId="0" fontId="57" fillId="0" borderId="0" xfId="0" applyFont="1"/>
    <xf numFmtId="165" fontId="40" fillId="13" borderId="7" xfId="0" applyNumberFormat="1" applyFont="1" applyFill="1" applyBorder="1" applyAlignment="1">
      <alignment horizontal="center" vertical="center"/>
    </xf>
    <xf numFmtId="2" fontId="8" fillId="0" borderId="7" xfId="0" applyNumberFormat="1" applyFont="1" applyBorder="1" applyAlignment="1">
      <alignment horizontal="right"/>
    </xf>
    <xf numFmtId="2" fontId="8" fillId="0" borderId="7" xfId="0" applyNumberFormat="1" applyFont="1" applyBorder="1" applyAlignment="1">
      <alignment horizontal="right" vertical="center"/>
    </xf>
    <xf numFmtId="0" fontId="23" fillId="3" borderId="52" xfId="0" applyFont="1" applyFill="1" applyBorder="1" applyAlignment="1">
      <alignment horizontal="left" vertical="center"/>
    </xf>
    <xf numFmtId="0" fontId="23" fillId="3" borderId="0" xfId="0" applyFont="1" applyFill="1" applyAlignment="1">
      <alignment horizontal="left" vertical="center"/>
    </xf>
    <xf numFmtId="0" fontId="23" fillId="3" borderId="48" xfId="0" applyFont="1" applyFill="1" applyBorder="1" applyAlignment="1">
      <alignment horizontal="left" vertical="center"/>
    </xf>
    <xf numFmtId="4" fontId="48" fillId="10" borderId="0" xfId="0" applyNumberFormat="1" applyFont="1" applyFill="1" applyAlignment="1">
      <alignment horizontal="left"/>
    </xf>
    <xf numFmtId="2" fontId="8" fillId="25" borderId="7" xfId="0" applyNumberFormat="1" applyFont="1" applyFill="1" applyBorder="1"/>
    <xf numFmtId="10" fontId="8" fillId="16" borderId="7" xfId="0" applyNumberFormat="1" applyFont="1" applyFill="1" applyBorder="1" applyAlignment="1">
      <alignment vertical="center"/>
    </xf>
    <xf numFmtId="0" fontId="40" fillId="18" borderId="7" xfId="0" applyFont="1" applyFill="1" applyBorder="1" applyAlignment="1">
      <alignment vertical="center"/>
    </xf>
    <xf numFmtId="0" fontId="8" fillId="16" borderId="7" xfId="0" applyFont="1" applyFill="1" applyBorder="1" applyAlignment="1">
      <alignment vertical="center"/>
    </xf>
    <xf numFmtId="165" fontId="40" fillId="2" borderId="7" xfId="0" applyNumberFormat="1" applyFont="1" applyFill="1" applyBorder="1" applyAlignment="1">
      <alignment horizontal="center" vertical="center"/>
    </xf>
    <xf numFmtId="165" fontId="40" fillId="23" borderId="7" xfId="0" applyNumberFormat="1" applyFont="1" applyFill="1" applyBorder="1" applyAlignment="1">
      <alignment horizontal="center" vertical="center"/>
    </xf>
    <xf numFmtId="0" fontId="8" fillId="25" borderId="7" xfId="0" applyFont="1" applyFill="1" applyBorder="1"/>
    <xf numFmtId="0" fontId="8" fillId="25" borderId="7" xfId="0" applyFont="1" applyFill="1" applyBorder="1" applyAlignment="1">
      <alignment horizontal="left" vertical="center"/>
    </xf>
    <xf numFmtId="0" fontId="8" fillId="25" borderId="7" xfId="0" applyFont="1" applyFill="1" applyBorder="1" applyAlignment="1">
      <alignment horizontal="left"/>
    </xf>
    <xf numFmtId="165" fontId="40" fillId="2" borderId="7" xfId="0" applyNumberFormat="1" applyFont="1" applyFill="1" applyBorder="1" applyAlignment="1">
      <alignment horizontal="right" vertical="center"/>
    </xf>
    <xf numFmtId="172" fontId="9" fillId="5" borderId="7" xfId="4" applyNumberFormat="1" applyFont="1" applyFill="1" applyBorder="1" applyAlignment="1">
      <alignment vertical="center"/>
    </xf>
    <xf numFmtId="0" fontId="10" fillId="14" borderId="7" xfId="0" applyFont="1" applyFill="1" applyBorder="1"/>
    <xf numFmtId="0" fontId="10" fillId="14" borderId="7" xfId="0" applyFont="1" applyFill="1" applyBorder="1" applyAlignment="1">
      <alignment horizontal="left"/>
    </xf>
    <xf numFmtId="0" fontId="16" fillId="14" borderId="7" xfId="0" applyFont="1" applyFill="1" applyBorder="1" applyAlignment="1">
      <alignment horizontal="left"/>
    </xf>
    <xf numFmtId="2" fontId="8" fillId="0" borderId="7" xfId="0" applyNumberFormat="1" applyFont="1" applyBorder="1" applyAlignment="1" applyProtection="1">
      <alignment horizontal="right"/>
      <protection locked="0"/>
    </xf>
    <xf numFmtId="2" fontId="8" fillId="0" borderId="7" xfId="0" applyNumberFormat="1" applyFont="1" applyBorder="1" applyAlignment="1" applyProtection="1">
      <alignment horizontal="right" vertical="center"/>
      <protection locked="0"/>
    </xf>
    <xf numFmtId="2" fontId="8" fillId="37" borderId="7" xfId="0" applyNumberFormat="1" applyFont="1" applyFill="1" applyBorder="1" applyAlignment="1">
      <alignment horizontal="right" vertical="center"/>
    </xf>
    <xf numFmtId="2" fontId="8" fillId="25" borderId="7" xfId="0" applyNumberFormat="1" applyFont="1" applyFill="1" applyBorder="1" applyAlignment="1">
      <alignment horizontal="right"/>
    </xf>
    <xf numFmtId="2" fontId="8" fillId="25" borderId="7" xfId="0" applyNumberFormat="1" applyFont="1" applyFill="1" applyBorder="1" applyAlignment="1">
      <alignment horizontal="right" vertical="center"/>
    </xf>
    <xf numFmtId="2" fontId="38" fillId="25" borderId="7" xfId="1" applyNumberFormat="1" applyFont="1" applyFill="1" applyBorder="1" applyAlignment="1">
      <alignment horizontal="right" vertical="center"/>
    </xf>
    <xf numFmtId="4" fontId="8" fillId="25" borderId="7" xfId="0" applyNumberFormat="1" applyFont="1" applyFill="1" applyBorder="1" applyAlignment="1">
      <alignment horizontal="left"/>
    </xf>
    <xf numFmtId="4" fontId="8" fillId="25" borderId="21" xfId="0" applyNumberFormat="1" applyFont="1" applyFill="1" applyBorder="1" applyAlignment="1">
      <alignment horizontal="right"/>
    </xf>
    <xf numFmtId="4" fontId="15" fillId="25" borderId="7" xfId="0" applyNumberFormat="1" applyFont="1" applyFill="1" applyBorder="1" applyAlignment="1">
      <alignment horizontal="right"/>
    </xf>
    <xf numFmtId="4" fontId="15" fillId="25" borderId="7" xfId="0" applyNumberFormat="1" applyFont="1" applyFill="1" applyBorder="1" applyAlignment="1">
      <alignment horizontal="center"/>
    </xf>
    <xf numFmtId="0" fontId="61" fillId="6" borderId="0" xfId="0" applyFont="1" applyFill="1"/>
    <xf numFmtId="4" fontId="58" fillId="10" borderId="0" xfId="0" applyNumberFormat="1" applyFont="1" applyFill="1" applyAlignment="1">
      <alignment horizontal="left"/>
    </xf>
    <xf numFmtId="4" fontId="8" fillId="14" borderId="7" xfId="0" applyNumberFormat="1" applyFont="1" applyFill="1" applyBorder="1" applyAlignment="1">
      <alignment horizontal="left"/>
    </xf>
    <xf numFmtId="4" fontId="40" fillId="18" borderId="10" xfId="1" applyNumberFormat="1" applyFont="1" applyFill="1" applyBorder="1" applyAlignment="1">
      <alignment horizontal="right" vertical="center"/>
    </xf>
    <xf numFmtId="4" fontId="40" fillId="18" borderId="7" xfId="1" applyNumberFormat="1" applyFont="1" applyFill="1" applyBorder="1" applyAlignment="1">
      <alignment horizontal="right" vertical="center"/>
    </xf>
    <xf numFmtId="165" fontId="40" fillId="13" borderId="14" xfId="0" applyNumberFormat="1" applyFont="1" applyFill="1" applyBorder="1" applyAlignment="1">
      <alignment vertical="center"/>
    </xf>
    <xf numFmtId="0" fontId="40" fillId="8" borderId="14" xfId="0" applyFont="1" applyFill="1" applyBorder="1" applyAlignment="1">
      <alignment horizontal="center" vertical="center" wrapText="1"/>
    </xf>
    <xf numFmtId="3" fontId="8" fillId="14" borderId="7" xfId="0" applyNumberFormat="1" applyFont="1" applyFill="1" applyBorder="1" applyAlignment="1">
      <alignment horizontal="left"/>
    </xf>
    <xf numFmtId="2" fontId="8" fillId="14" borderId="7" xfId="0" applyNumberFormat="1" applyFont="1" applyFill="1" applyBorder="1" applyAlignment="1">
      <alignment horizontal="right"/>
    </xf>
    <xf numFmtId="2" fontId="10" fillId="14" borderId="7" xfId="0" applyNumberFormat="1" applyFont="1" applyFill="1" applyBorder="1"/>
    <xf numFmtId="2" fontId="40" fillId="18" borderId="7" xfId="1" applyNumberFormat="1" applyFont="1" applyFill="1" applyBorder="1" applyAlignment="1">
      <alignment horizontal="right" vertical="center"/>
    </xf>
    <xf numFmtId="4" fontId="40" fillId="7" borderId="7" xfId="1" applyNumberFormat="1" applyFont="1" applyFill="1" applyBorder="1" applyAlignment="1">
      <alignment horizontal="right" vertical="center"/>
    </xf>
    <xf numFmtId="164" fontId="41" fillId="0" borderId="0" xfId="0" applyNumberFormat="1" applyFont="1" applyAlignment="1">
      <alignment horizontal="center" vertical="center" wrapText="1"/>
    </xf>
    <xf numFmtId="165" fontId="40" fillId="27" borderId="7" xfId="0" applyNumberFormat="1" applyFont="1" applyFill="1" applyBorder="1" applyAlignment="1">
      <alignment horizontal="center" vertical="center"/>
    </xf>
    <xf numFmtId="166" fontId="40" fillId="17" borderId="7" xfId="0" applyNumberFormat="1" applyFont="1" applyFill="1" applyBorder="1" applyAlignment="1">
      <alignment horizontal="right" vertical="center"/>
    </xf>
    <xf numFmtId="166" fontId="40" fillId="8" borderId="7" xfId="0" applyNumberFormat="1" applyFont="1" applyFill="1" applyBorder="1" applyAlignment="1">
      <alignment horizontal="right" vertical="center"/>
    </xf>
    <xf numFmtId="10" fontId="17" fillId="4" borderId="7" xfId="0" applyNumberFormat="1" applyFont="1" applyFill="1" applyBorder="1" applyAlignment="1">
      <alignment horizontal="right" wrapText="1"/>
    </xf>
    <xf numFmtId="0" fontId="8" fillId="14" borderId="7" xfId="0" applyFont="1" applyFill="1" applyBorder="1"/>
    <xf numFmtId="166" fontId="8" fillId="21" borderId="7" xfId="0" applyNumberFormat="1" applyFont="1" applyFill="1" applyBorder="1" applyAlignment="1">
      <alignment horizontal="right"/>
    </xf>
    <xf numFmtId="0" fontId="0" fillId="0" borderId="7" xfId="0" applyBorder="1"/>
    <xf numFmtId="10" fontId="17" fillId="4" borderId="0" xfId="0" applyNumberFormat="1" applyFont="1" applyFill="1" applyAlignment="1">
      <alignment horizontal="right" wrapText="1"/>
    </xf>
    <xf numFmtId="165" fontId="39" fillId="28" borderId="7" xfId="0" applyNumberFormat="1" applyFont="1" applyFill="1" applyBorder="1" applyAlignment="1">
      <alignment horizontal="left" vertical="center"/>
    </xf>
    <xf numFmtId="166" fontId="9" fillId="17" borderId="7" xfId="0" applyNumberFormat="1" applyFont="1" applyFill="1" applyBorder="1" applyAlignment="1">
      <alignment horizontal="right" vertical="center"/>
    </xf>
    <xf numFmtId="164" fontId="8" fillId="14" borderId="7" xfId="0" applyNumberFormat="1" applyFont="1" applyFill="1" applyBorder="1"/>
    <xf numFmtId="164" fontId="11" fillId="0" borderId="23" xfId="0" applyNumberFormat="1" applyFont="1" applyBorder="1"/>
    <xf numFmtId="166" fontId="11" fillId="4" borderId="0" xfId="0" applyNumberFormat="1" applyFont="1" applyFill="1" applyAlignment="1">
      <alignment horizontal="right"/>
    </xf>
    <xf numFmtId="166" fontId="11" fillId="4" borderId="23" xfId="0" applyNumberFormat="1" applyFont="1" applyFill="1" applyBorder="1" applyAlignment="1">
      <alignment horizontal="right"/>
    </xf>
    <xf numFmtId="9" fontId="8" fillId="0" borderId="7" xfId="0" applyNumberFormat="1" applyFont="1" applyBorder="1" applyAlignment="1">
      <alignment vertical="center"/>
    </xf>
    <xf numFmtId="9" fontId="10" fillId="0" borderId="7" xfId="0" applyNumberFormat="1" applyFont="1" applyBorder="1" applyAlignment="1">
      <alignment vertical="center"/>
    </xf>
    <xf numFmtId="0" fontId="8" fillId="14" borderId="7" xfId="0" applyFont="1" applyFill="1" applyBorder="1" applyAlignment="1">
      <alignment horizontal="right"/>
    </xf>
    <xf numFmtId="0" fontId="60" fillId="14" borderId="24" xfId="0" applyFont="1" applyFill="1" applyBorder="1"/>
    <xf numFmtId="0" fontId="0" fillId="14" borderId="61" xfId="0" applyFill="1" applyBorder="1"/>
    <xf numFmtId="0" fontId="10" fillId="14" borderId="25" xfId="0" applyFont="1" applyFill="1" applyBorder="1"/>
    <xf numFmtId="10" fontId="20" fillId="14" borderId="60" xfId="0" applyNumberFormat="1" applyFont="1" applyFill="1" applyBorder="1" applyAlignment="1">
      <alignment horizontal="center" vertical="center"/>
    </xf>
    <xf numFmtId="10" fontId="20" fillId="14" borderId="60" xfId="3" applyNumberFormat="1" applyFont="1" applyFill="1" applyBorder="1" applyAlignment="1">
      <alignment horizontal="center" vertical="center"/>
    </xf>
    <xf numFmtId="0" fontId="0" fillId="14" borderId="26" xfId="0" applyFill="1" applyBorder="1"/>
    <xf numFmtId="0" fontId="0" fillId="14" borderId="27" xfId="0" applyFill="1" applyBorder="1"/>
    <xf numFmtId="0" fontId="8" fillId="14" borderId="7" xfId="0" applyFont="1" applyFill="1" applyBorder="1" applyAlignment="1" applyProtection="1">
      <alignment horizontal="left"/>
      <protection locked="0"/>
    </xf>
    <xf numFmtId="10" fontId="10" fillId="0" borderId="7" xfId="0" applyNumberFormat="1" applyFont="1" applyBorder="1" applyAlignment="1" applyProtection="1">
      <alignment horizontal="left"/>
      <protection locked="0"/>
    </xf>
    <xf numFmtId="0" fontId="6" fillId="34" borderId="19"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56" fillId="21" borderId="7" xfId="0" applyFont="1" applyFill="1" applyBorder="1" applyAlignment="1">
      <alignment horizontal="left" vertical="center" wrapText="1"/>
    </xf>
    <xf numFmtId="0" fontId="6" fillId="32" borderId="31" xfId="0" applyFont="1" applyFill="1" applyBorder="1" applyAlignment="1">
      <alignment horizontal="center" vertical="center" wrapText="1"/>
    </xf>
    <xf numFmtId="0" fontId="6" fillId="32" borderId="34" xfId="0" applyFont="1" applyFill="1" applyBorder="1" applyAlignment="1">
      <alignment horizontal="center" vertical="center" wrapText="1"/>
    </xf>
    <xf numFmtId="0" fontId="5" fillId="32" borderId="32" xfId="0" applyFont="1" applyFill="1" applyBorder="1" applyAlignment="1">
      <alignment horizontal="center" vertical="center"/>
    </xf>
    <xf numFmtId="0" fontId="5" fillId="32" borderId="35" xfId="0" applyFont="1" applyFill="1" applyBorder="1" applyAlignment="1">
      <alignment horizontal="center" vertical="center"/>
    </xf>
    <xf numFmtId="0" fontId="55" fillId="35" borderId="33" xfId="0" applyFont="1" applyFill="1" applyBorder="1" applyAlignment="1">
      <alignment horizontal="left" vertical="center" wrapText="1"/>
    </xf>
    <xf numFmtId="0" fontId="55" fillId="35" borderId="36" xfId="0" applyFont="1" applyFill="1" applyBorder="1" applyAlignment="1">
      <alignment horizontal="left" vertical="center" wrapText="1"/>
    </xf>
    <xf numFmtId="0" fontId="2" fillId="8" borderId="18" xfId="0" applyFont="1" applyFill="1" applyBorder="1" applyAlignment="1">
      <alignment horizontal="center" vertical="center" wrapText="1"/>
    </xf>
    <xf numFmtId="0" fontId="2" fillId="8" borderId="29" xfId="0" applyFont="1" applyFill="1" applyBorder="1" applyAlignment="1">
      <alignment horizontal="center" vertical="center" wrapText="1"/>
    </xf>
    <xf numFmtId="0" fontId="55" fillId="33" borderId="7" xfId="0" applyFont="1" applyFill="1" applyBorder="1" applyAlignment="1">
      <alignment horizontal="left" vertical="center" wrapText="1"/>
    </xf>
    <xf numFmtId="0" fontId="45" fillId="20" borderId="0" xfId="0" applyFont="1" applyFill="1" applyAlignment="1">
      <alignment horizontal="center" vertical="center" wrapText="1"/>
    </xf>
    <xf numFmtId="0" fontId="40" fillId="13" borderId="7" xfId="0" applyFont="1" applyFill="1" applyBorder="1" applyAlignment="1">
      <alignment vertical="center"/>
    </xf>
    <xf numFmtId="164" fontId="40" fillId="7" borderId="15" xfId="0" applyNumberFormat="1" applyFont="1" applyFill="1" applyBorder="1" applyAlignment="1">
      <alignment horizontal="center" vertical="center" wrapText="1"/>
    </xf>
    <xf numFmtId="164" fontId="40" fillId="7" borderId="59" xfId="0" applyNumberFormat="1" applyFont="1" applyFill="1" applyBorder="1" applyAlignment="1">
      <alignment horizontal="center" vertical="center" wrapText="1"/>
    </xf>
    <xf numFmtId="4" fontId="44" fillId="12" borderId="9" xfId="0" applyNumberFormat="1" applyFont="1" applyFill="1" applyBorder="1" applyAlignment="1">
      <alignment horizontal="left" vertical="center"/>
    </xf>
    <xf numFmtId="4" fontId="44" fillId="12" borderId="8" xfId="0" applyNumberFormat="1" applyFont="1" applyFill="1" applyBorder="1" applyAlignment="1">
      <alignment horizontal="left" vertical="center"/>
    </xf>
    <xf numFmtId="165" fontId="40" fillId="13" borderId="5" xfId="0" applyNumberFormat="1" applyFont="1" applyFill="1" applyBorder="1" applyAlignment="1">
      <alignment horizontal="center" vertical="center" wrapText="1"/>
    </xf>
    <xf numFmtId="165" fontId="40" fillId="13" borderId="7" xfId="0" applyNumberFormat="1" applyFont="1" applyFill="1" applyBorder="1" applyAlignment="1">
      <alignment horizontal="center" vertical="center"/>
    </xf>
    <xf numFmtId="0" fontId="8" fillId="14" borderId="7" xfId="0" applyFont="1" applyFill="1" applyBorder="1" applyAlignment="1">
      <alignment horizontal="left" vertical="center"/>
    </xf>
    <xf numFmtId="4" fontId="40" fillId="17" borderId="9" xfId="0" applyNumberFormat="1" applyFont="1" applyFill="1" applyBorder="1" applyAlignment="1">
      <alignment horizontal="center" vertical="center"/>
    </xf>
    <xf numFmtId="4" fontId="40" fillId="17" borderId="8" xfId="0" applyNumberFormat="1" applyFont="1" applyFill="1" applyBorder="1" applyAlignment="1">
      <alignment horizontal="center" vertical="center"/>
    </xf>
    <xf numFmtId="165" fontId="40" fillId="13" borderId="9" xfId="0" applyNumberFormat="1" applyFont="1" applyFill="1" applyBorder="1" applyAlignment="1">
      <alignment horizontal="center" vertical="center"/>
    </xf>
    <xf numFmtId="165" fontId="40" fillId="13" borderId="8" xfId="0" applyNumberFormat="1" applyFont="1" applyFill="1" applyBorder="1" applyAlignment="1">
      <alignment horizontal="center" vertical="center"/>
    </xf>
    <xf numFmtId="0" fontId="8" fillId="14" borderId="9" xfId="0" applyFont="1" applyFill="1" applyBorder="1" applyAlignment="1">
      <alignment horizontal="left" wrapText="1"/>
    </xf>
    <xf numFmtId="0" fontId="8" fillId="14" borderId="8" xfId="0" applyFont="1" applyFill="1" applyBorder="1" applyAlignment="1">
      <alignment horizontal="left" wrapText="1"/>
    </xf>
    <xf numFmtId="0" fontId="8" fillId="14" borderId="18" xfId="0" applyFont="1" applyFill="1" applyBorder="1" applyAlignment="1">
      <alignment horizontal="left" vertical="center"/>
    </xf>
    <xf numFmtId="0" fontId="8" fillId="14" borderId="19" xfId="0" applyFont="1" applyFill="1" applyBorder="1" applyAlignment="1">
      <alignment horizontal="left" vertical="center"/>
    </xf>
    <xf numFmtId="0" fontId="8" fillId="14" borderId="15" xfId="0" applyFont="1" applyFill="1" applyBorder="1" applyAlignment="1">
      <alignment horizontal="left" vertical="center"/>
    </xf>
    <xf numFmtId="165" fontId="40" fillId="2" borderId="9" xfId="0" applyNumberFormat="1" applyFont="1" applyFill="1" applyBorder="1" applyAlignment="1">
      <alignment horizontal="center" vertical="center"/>
    </xf>
    <xf numFmtId="165" fontId="40" fillId="2" borderId="8" xfId="0" applyNumberFormat="1" applyFont="1" applyFill="1" applyBorder="1" applyAlignment="1">
      <alignment horizontal="center" vertical="center"/>
    </xf>
    <xf numFmtId="3" fontId="8" fillId="25" borderId="7" xfId="2" applyNumberFormat="1" applyFont="1" applyFill="1" applyBorder="1" applyAlignment="1">
      <alignment horizontal="center"/>
    </xf>
    <xf numFmtId="0" fontId="36" fillId="6" borderId="7" xfId="0" applyFont="1" applyFill="1" applyBorder="1" applyAlignment="1" applyProtection="1">
      <alignment horizontal="center" vertical="center"/>
      <protection locked="0"/>
    </xf>
    <xf numFmtId="0" fontId="16" fillId="14" borderId="7" xfId="0" applyFont="1" applyFill="1" applyBorder="1" applyAlignment="1">
      <alignment horizontal="left" vertical="center"/>
    </xf>
    <xf numFmtId="0" fontId="15" fillId="14" borderId="10" xfId="0" applyFont="1" applyFill="1" applyBorder="1" applyAlignment="1">
      <alignment horizontal="center" vertical="center"/>
    </xf>
    <xf numFmtId="0" fontId="15" fillId="14" borderId="16" xfId="0" applyFont="1" applyFill="1" applyBorder="1" applyAlignment="1">
      <alignment horizontal="center" vertical="center"/>
    </xf>
    <xf numFmtId="0" fontId="15" fillId="14" borderId="17" xfId="0" applyFont="1" applyFill="1" applyBorder="1" applyAlignment="1">
      <alignment horizontal="center" vertical="center"/>
    </xf>
    <xf numFmtId="4" fontId="40" fillId="18" borderId="0" xfId="0" applyNumberFormat="1" applyFont="1" applyFill="1" applyAlignment="1">
      <alignment horizontal="center" vertical="center"/>
    </xf>
    <xf numFmtId="4" fontId="40" fillId="18" borderId="12" xfId="0" applyNumberFormat="1" applyFont="1" applyFill="1" applyBorder="1" applyAlignment="1">
      <alignment horizontal="center" vertical="center"/>
    </xf>
    <xf numFmtId="0" fontId="23" fillId="3" borderId="52" xfId="0" applyFont="1" applyFill="1" applyBorder="1" applyAlignment="1">
      <alignment horizontal="left"/>
    </xf>
    <xf numFmtId="0" fontId="23" fillId="3" borderId="0" xfId="0" applyFont="1" applyFill="1" applyAlignment="1">
      <alignment horizontal="left"/>
    </xf>
    <xf numFmtId="2" fontId="8" fillId="0" borderId="43" xfId="0" applyNumberFormat="1" applyFont="1" applyBorder="1" applyAlignment="1">
      <alignment horizontal="center" vertical="center"/>
    </xf>
    <xf numFmtId="2" fontId="8" fillId="0" borderId="44" xfId="0" applyNumberFormat="1" applyFont="1" applyBorder="1" applyAlignment="1">
      <alignment horizontal="center" vertical="center"/>
    </xf>
    <xf numFmtId="2" fontId="8" fillId="0" borderId="45" xfId="0" applyNumberFormat="1" applyFont="1" applyBorder="1" applyAlignment="1">
      <alignment horizontal="center" vertical="center"/>
    </xf>
    <xf numFmtId="0" fontId="23" fillId="3" borderId="52" xfId="0" applyFont="1" applyFill="1" applyBorder="1" applyAlignment="1">
      <alignment horizontal="left" vertical="center"/>
    </xf>
    <xf numFmtId="0" fontId="23" fillId="3" borderId="0" xfId="0" applyFont="1" applyFill="1" applyAlignment="1">
      <alignment horizontal="left" vertical="center"/>
    </xf>
    <xf numFmtId="10" fontId="8" fillId="0" borderId="43" xfId="0" applyNumberFormat="1" applyFont="1" applyBorder="1" applyAlignment="1">
      <alignment horizontal="center" vertical="center"/>
    </xf>
    <xf numFmtId="10" fontId="8" fillId="0" borderId="44" xfId="0" applyNumberFormat="1" applyFont="1" applyBorder="1" applyAlignment="1">
      <alignment horizontal="center" vertical="center"/>
    </xf>
    <xf numFmtId="10" fontId="8" fillId="0" borderId="45" xfId="0" applyNumberFormat="1" applyFont="1" applyBorder="1" applyAlignment="1">
      <alignment horizontal="center" vertical="center"/>
    </xf>
    <xf numFmtId="0" fontId="23" fillId="3" borderId="53" xfId="0" applyFont="1" applyFill="1" applyBorder="1" applyAlignment="1">
      <alignment horizontal="left" vertical="center"/>
    </xf>
    <xf numFmtId="0" fontId="23" fillId="3" borderId="54" xfId="0" applyFont="1" applyFill="1" applyBorder="1" applyAlignment="1">
      <alignment horizontal="left"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168" fontId="8" fillId="0" borderId="53" xfId="0" applyNumberFormat="1" applyFont="1" applyBorder="1" applyAlignment="1">
      <alignment horizontal="center"/>
    </xf>
    <xf numFmtId="168" fontId="8" fillId="0" borderId="54" xfId="0" applyNumberFormat="1" applyFont="1" applyBorder="1" applyAlignment="1">
      <alignment horizontal="center"/>
    </xf>
    <xf numFmtId="168" fontId="8" fillId="0" borderId="58" xfId="0" applyNumberFormat="1" applyFont="1" applyBorder="1" applyAlignment="1">
      <alignment horizontal="center"/>
    </xf>
    <xf numFmtId="4" fontId="15" fillId="0" borderId="43" xfId="0" applyNumberFormat="1" applyFont="1" applyBorder="1" applyAlignment="1">
      <alignment horizontal="center" vertical="center"/>
    </xf>
    <xf numFmtId="4" fontId="15" fillId="0" borderId="44" xfId="0" applyNumberFormat="1" applyFont="1" applyBorder="1" applyAlignment="1">
      <alignment horizontal="center" vertical="center"/>
    </xf>
    <xf numFmtId="4" fontId="15" fillId="0" borderId="45" xfId="0" applyNumberFormat="1" applyFont="1" applyBorder="1" applyAlignment="1">
      <alignment horizontal="center" vertical="center"/>
    </xf>
    <xf numFmtId="0" fontId="23" fillId="3" borderId="48" xfId="0" applyFont="1" applyFill="1" applyBorder="1" applyAlignment="1">
      <alignment horizontal="left" vertical="center"/>
    </xf>
    <xf numFmtId="170" fontId="8" fillId="0" borderId="39" xfId="0" applyNumberFormat="1" applyFont="1" applyBorder="1"/>
    <xf numFmtId="170" fontId="8" fillId="0" borderId="40" xfId="0" applyNumberFormat="1" applyFont="1" applyBorder="1"/>
    <xf numFmtId="0" fontId="2" fillId="3" borderId="49" xfId="0" applyFont="1" applyFill="1" applyBorder="1" applyAlignment="1">
      <alignment horizontal="left" vertical="center"/>
    </xf>
    <xf numFmtId="0" fontId="2" fillId="3" borderId="3" xfId="0" applyFont="1" applyFill="1" applyBorder="1" applyAlignment="1">
      <alignment horizontal="left" vertical="center"/>
    </xf>
    <xf numFmtId="170" fontId="15" fillId="0" borderId="55" xfId="0" applyNumberFormat="1" applyFont="1" applyBorder="1" applyAlignment="1">
      <alignment horizontal="right"/>
    </xf>
    <xf numFmtId="170" fontId="15" fillId="0" borderId="56" xfId="0" applyNumberFormat="1" applyFont="1" applyBorder="1" applyAlignment="1">
      <alignment horizontal="right"/>
    </xf>
    <xf numFmtId="0" fontId="8" fillId="36" borderId="9" xfId="0" applyFont="1" applyFill="1" applyBorder="1" applyAlignment="1">
      <alignment horizontal="center"/>
    </xf>
    <xf numFmtId="0" fontId="8" fillId="36" borderId="22" xfId="0" applyFont="1" applyFill="1" applyBorder="1" applyAlignment="1">
      <alignment horizontal="center"/>
    </xf>
    <xf numFmtId="0" fontId="8" fillId="36" borderId="8" xfId="0" applyFont="1" applyFill="1" applyBorder="1" applyAlignment="1">
      <alignment horizontal="center"/>
    </xf>
    <xf numFmtId="170" fontId="8" fillId="0" borderId="37" xfId="0" applyNumberFormat="1" applyFont="1" applyBorder="1"/>
    <xf numFmtId="170" fontId="8" fillId="0" borderId="38" xfId="0" applyNumberFormat="1" applyFont="1" applyBorder="1"/>
    <xf numFmtId="0" fontId="50" fillId="8" borderId="9" xfId="0" applyFont="1" applyFill="1" applyBorder="1" applyAlignment="1">
      <alignment horizontal="center" vertical="center"/>
    </xf>
    <xf numFmtId="0" fontId="50" fillId="8" borderId="22" xfId="0" applyFont="1" applyFill="1" applyBorder="1" applyAlignment="1">
      <alignment horizontal="center" vertical="center"/>
    </xf>
    <xf numFmtId="0" fontId="50" fillId="8" borderId="8" xfId="0" applyFont="1" applyFill="1" applyBorder="1" applyAlignment="1">
      <alignment horizontal="center" vertical="center"/>
    </xf>
    <xf numFmtId="0" fontId="24" fillId="24" borderId="9" xfId="0" applyFont="1" applyFill="1" applyBorder="1" applyAlignment="1">
      <alignment horizontal="center" vertical="center"/>
    </xf>
    <xf numFmtId="0" fontId="24" fillId="24" borderId="22" xfId="0" applyFont="1" applyFill="1" applyBorder="1" applyAlignment="1">
      <alignment horizontal="center" vertical="center"/>
    </xf>
    <xf numFmtId="0" fontId="24" fillId="24" borderId="8" xfId="0" applyFont="1" applyFill="1" applyBorder="1" applyAlignment="1">
      <alignment horizontal="center" vertical="center"/>
    </xf>
    <xf numFmtId="0" fontId="23" fillId="3" borderId="46" xfId="0" applyFont="1" applyFill="1" applyBorder="1" applyAlignment="1">
      <alignment horizontal="left" vertical="center"/>
    </xf>
    <xf numFmtId="0" fontId="23" fillId="3" borderId="47" xfId="0" applyFont="1" applyFill="1" applyBorder="1" applyAlignment="1">
      <alignment horizontal="left" vertical="center"/>
    </xf>
    <xf numFmtId="0" fontId="49" fillId="29" borderId="0" xfId="0" applyFont="1" applyFill="1" applyAlignment="1">
      <alignment horizontal="center" vertical="center" wrapText="1"/>
    </xf>
    <xf numFmtId="0" fontId="58" fillId="0" borderId="0" xfId="0" applyFont="1" applyAlignment="1">
      <alignment horizontal="center" vertical="center"/>
    </xf>
    <xf numFmtId="0" fontId="45" fillId="30" borderId="0" xfId="0" applyFont="1" applyFill="1" applyAlignment="1">
      <alignment horizontal="center" vertical="center" wrapText="1"/>
    </xf>
    <xf numFmtId="0" fontId="50" fillId="8" borderId="0" xfId="0" applyFont="1" applyFill="1" applyAlignment="1">
      <alignment horizontal="center" vertical="center"/>
    </xf>
    <xf numFmtId="0" fontId="27" fillId="4" borderId="7" xfId="0" applyFont="1" applyFill="1" applyBorder="1" applyAlignment="1">
      <alignment horizontal="left" vertical="top" wrapText="1"/>
    </xf>
    <xf numFmtId="0" fontId="28" fillId="0" borderId="7" xfId="0" applyFont="1" applyBorder="1" applyAlignment="1">
      <alignment horizontal="left" vertical="center" wrapText="1"/>
    </xf>
    <xf numFmtId="2" fontId="8" fillId="38" borderId="7" xfId="0" applyNumberFormat="1" applyFont="1" applyFill="1" applyBorder="1"/>
    <xf numFmtId="2" fontId="8" fillId="25" borderId="7" xfId="0" quotePrefix="1" applyNumberFormat="1" applyFont="1" applyFill="1" applyBorder="1" applyAlignment="1">
      <alignment horizontal="right" vertical="center"/>
    </xf>
  </cellXfs>
  <cellStyles count="5">
    <cellStyle name="Moneda" xfId="1" builtinId="4"/>
    <cellStyle name="Normal" xfId="0" builtinId="0"/>
    <cellStyle name="Normal_Plan_Financiero_ENISA" xfId="2" xr:uid="{00000000-0005-0000-0000-000002000000}"/>
    <cellStyle name="Porcentaje" xfId="3" builtinId="5"/>
    <cellStyle name="Título 2" xfId="4" builtinId="17"/>
  </cellStyles>
  <dxfs count="1">
    <dxf>
      <font>
        <color theme="0"/>
      </font>
    </dxf>
  </dxfs>
  <tableStyles count="0" defaultTableStyle="TableStyleMedium2" defaultPivotStyle="PivotStyleLight16"/>
  <colors>
    <mruColors>
      <color rgb="FF0A636C"/>
      <color rgb="FFD2F6FA"/>
      <color rgb="FF78E6F0"/>
      <color rgb="FF12AFC0"/>
      <color rgb="FF0A616A"/>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495300</xdr:colOff>
      <xdr:row>1</xdr:row>
      <xdr:rowOff>9525</xdr:rowOff>
    </xdr:from>
    <xdr:to>
      <xdr:col>8</xdr:col>
      <xdr:colOff>621506</xdr:colOff>
      <xdr:row>1</xdr:row>
      <xdr:rowOff>502444</xdr:rowOff>
    </xdr:to>
    <xdr:sp macro="[0]!INVERSIONAYUDA" textlink="">
      <xdr:nvSpPr>
        <xdr:cNvPr id="4" name="Rectángulo: esquinas redondeadas 3">
          <a:extLst>
            <a:ext uri="{FF2B5EF4-FFF2-40B4-BE49-F238E27FC236}">
              <a16:creationId xmlns:a16="http://schemas.microsoft.com/office/drawing/2014/main" id="{46A30977-A586-40A3-A3F4-D2DE3855BB4A}"/>
            </a:ext>
          </a:extLst>
        </xdr:cNvPr>
        <xdr:cNvSpPr/>
      </xdr:nvSpPr>
      <xdr:spPr bwMode="auto">
        <a:xfrm>
          <a:off x="8924925" y="200025"/>
          <a:ext cx="878681" cy="492919"/>
        </a:xfrm>
        <a:prstGeom prst="roundRect">
          <a:avLst/>
        </a:prstGeom>
        <a:solidFill>
          <a:srgbClr val="78E6F0"/>
        </a:solidFill>
        <a:ln w="9525" cap="flat" cmpd="sng" algn="ctr">
          <a:noFill/>
          <a:prstDash val="solid"/>
          <a:round/>
          <a:headEnd type="none" w="med" len="med"/>
          <a:tailEnd type="none" w="med" len="med"/>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a:extLst/>
      </xdr:spPr>
      <xdr:txBody>
        <a:bodyPr vertOverflow="clip" wrap="square" lIns="18288" tIns="0" rIns="0" bIns="0" rtlCol="0" anchor="ctr" upright="1"/>
        <a:lstStyle/>
        <a:p>
          <a:pPr algn="l"/>
          <a:r>
            <a:rPr lang="es-ES" sz="1100"/>
            <a:t>      AYUDA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547687</xdr:colOff>
      <xdr:row>0</xdr:row>
      <xdr:rowOff>273844</xdr:rowOff>
    </xdr:from>
    <xdr:to>
      <xdr:col>7</xdr:col>
      <xdr:colOff>435768</xdr:colOff>
      <xdr:row>2</xdr:row>
      <xdr:rowOff>90488</xdr:rowOff>
    </xdr:to>
    <xdr:sp macro="[0]!INVERSIONAYUDA" textlink="">
      <xdr:nvSpPr>
        <xdr:cNvPr id="3" name="Rectángulo: esquinas redondeadas 2">
          <a:extLst>
            <a:ext uri="{FF2B5EF4-FFF2-40B4-BE49-F238E27FC236}">
              <a16:creationId xmlns:a16="http://schemas.microsoft.com/office/drawing/2014/main" id="{3615ADFF-1340-4669-83A2-2009AF9D7A36}"/>
            </a:ext>
          </a:extLst>
        </xdr:cNvPr>
        <xdr:cNvSpPr/>
      </xdr:nvSpPr>
      <xdr:spPr bwMode="auto">
        <a:xfrm>
          <a:off x="9929812" y="273844"/>
          <a:ext cx="876300" cy="495300"/>
        </a:xfrm>
        <a:prstGeom prst="roundRect">
          <a:avLst/>
        </a:prstGeom>
        <a:solidFill>
          <a:srgbClr val="78E6F0"/>
        </a:solidFill>
        <a:ln w="9525" cap="flat" cmpd="sng" algn="ctr">
          <a:noFill/>
          <a:prstDash val="solid"/>
          <a:round/>
          <a:headEnd type="none" w="med" len="med"/>
          <a:tailEnd type="none" w="med" len="med"/>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a:extLst/>
      </xdr:spPr>
      <xdr:txBody>
        <a:bodyPr vertOverflow="clip" wrap="square" lIns="18288" tIns="0" rIns="0" bIns="0" rtlCol="0" anchor="ctr" upright="1"/>
        <a:lstStyle/>
        <a:p>
          <a:pPr algn="l"/>
          <a:r>
            <a:rPr lang="es-ES" sz="1100"/>
            <a:t>      AYUDA</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1752600</xdr:colOff>
      <xdr:row>59</xdr:row>
      <xdr:rowOff>66675</xdr:rowOff>
    </xdr:from>
    <xdr:to>
      <xdr:col>6</xdr:col>
      <xdr:colOff>9525</xdr:colOff>
      <xdr:row>60</xdr:row>
      <xdr:rowOff>133350</xdr:rowOff>
    </xdr:to>
    <xdr:pic>
      <xdr:nvPicPr>
        <xdr:cNvPr id="9742" name="16 Imagen" descr="LOGOS GOVERN.jpg">
          <a:extLst>
            <a:ext uri="{FF2B5EF4-FFF2-40B4-BE49-F238E27FC236}">
              <a16:creationId xmlns:a16="http://schemas.microsoft.com/office/drawing/2014/main" id="{117FA35B-39DC-431A-BDE8-CFA04B6967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11906250"/>
          <a:ext cx="95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1752600</xdr:colOff>
      <xdr:row>59</xdr:row>
      <xdr:rowOff>66675</xdr:rowOff>
    </xdr:from>
    <xdr:to>
      <xdr:col>6</xdr:col>
      <xdr:colOff>9525</xdr:colOff>
      <xdr:row>60</xdr:row>
      <xdr:rowOff>133350</xdr:rowOff>
    </xdr:to>
    <xdr:pic>
      <xdr:nvPicPr>
        <xdr:cNvPr id="9743" name="16 Imagen" descr="LOGOS GOVERN.jpg">
          <a:extLst>
            <a:ext uri="{FF2B5EF4-FFF2-40B4-BE49-F238E27FC236}">
              <a16:creationId xmlns:a16="http://schemas.microsoft.com/office/drawing/2014/main" id="{AF496D99-4B3A-4145-85B6-466FA0FF57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11906250"/>
          <a:ext cx="95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1752600</xdr:colOff>
      <xdr:row>59</xdr:row>
      <xdr:rowOff>66675</xdr:rowOff>
    </xdr:from>
    <xdr:to>
      <xdr:col>6</xdr:col>
      <xdr:colOff>9525</xdr:colOff>
      <xdr:row>60</xdr:row>
      <xdr:rowOff>133350</xdr:rowOff>
    </xdr:to>
    <xdr:pic>
      <xdr:nvPicPr>
        <xdr:cNvPr id="9744" name="16 Imagen" descr="LOGOS GOVERN.jpg">
          <a:extLst>
            <a:ext uri="{FF2B5EF4-FFF2-40B4-BE49-F238E27FC236}">
              <a16:creationId xmlns:a16="http://schemas.microsoft.com/office/drawing/2014/main" id="{F2F30DFF-D360-4B75-8BAF-1C860097AE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11906250"/>
          <a:ext cx="95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1752600</xdr:colOff>
      <xdr:row>59</xdr:row>
      <xdr:rowOff>66675</xdr:rowOff>
    </xdr:from>
    <xdr:to>
      <xdr:col>6</xdr:col>
      <xdr:colOff>9525</xdr:colOff>
      <xdr:row>60</xdr:row>
      <xdr:rowOff>133350</xdr:rowOff>
    </xdr:to>
    <xdr:pic>
      <xdr:nvPicPr>
        <xdr:cNvPr id="9745" name="16 Imagen" descr="LOGOS GOVERN.jpg">
          <a:extLst>
            <a:ext uri="{FF2B5EF4-FFF2-40B4-BE49-F238E27FC236}">
              <a16:creationId xmlns:a16="http://schemas.microsoft.com/office/drawing/2014/main" id="{145483AA-805B-45C7-93F5-20AB8B3F02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11906250"/>
          <a:ext cx="95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1752600</xdr:colOff>
      <xdr:row>59</xdr:row>
      <xdr:rowOff>66675</xdr:rowOff>
    </xdr:from>
    <xdr:to>
      <xdr:col>6</xdr:col>
      <xdr:colOff>9525</xdr:colOff>
      <xdr:row>60</xdr:row>
      <xdr:rowOff>133350</xdr:rowOff>
    </xdr:to>
    <xdr:pic>
      <xdr:nvPicPr>
        <xdr:cNvPr id="9746" name="16 Imagen" descr="LOGOS GOVERN.jpg">
          <a:extLst>
            <a:ext uri="{FF2B5EF4-FFF2-40B4-BE49-F238E27FC236}">
              <a16:creationId xmlns:a16="http://schemas.microsoft.com/office/drawing/2014/main" id="{2479D11E-D36A-4A81-BC73-EE3C03C074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11906250"/>
          <a:ext cx="95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1752600</xdr:colOff>
      <xdr:row>59</xdr:row>
      <xdr:rowOff>66675</xdr:rowOff>
    </xdr:from>
    <xdr:to>
      <xdr:col>6</xdr:col>
      <xdr:colOff>9525</xdr:colOff>
      <xdr:row>60</xdr:row>
      <xdr:rowOff>133350</xdr:rowOff>
    </xdr:to>
    <xdr:pic>
      <xdr:nvPicPr>
        <xdr:cNvPr id="9747" name="16 Imagen" descr="LOGOS GOVERN.jpg">
          <a:extLst>
            <a:ext uri="{FF2B5EF4-FFF2-40B4-BE49-F238E27FC236}">
              <a16:creationId xmlns:a16="http://schemas.microsoft.com/office/drawing/2014/main" id="{93D006F0-3DAB-49DB-BCF8-CAD257E4B5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11906250"/>
          <a:ext cx="95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1752600</xdr:colOff>
      <xdr:row>59</xdr:row>
      <xdr:rowOff>66675</xdr:rowOff>
    </xdr:from>
    <xdr:to>
      <xdr:col>6</xdr:col>
      <xdr:colOff>9525</xdr:colOff>
      <xdr:row>60</xdr:row>
      <xdr:rowOff>133350</xdr:rowOff>
    </xdr:to>
    <xdr:pic>
      <xdr:nvPicPr>
        <xdr:cNvPr id="9748" name="16 Imagen" descr="LOGOS GOVERN.jpg">
          <a:extLst>
            <a:ext uri="{FF2B5EF4-FFF2-40B4-BE49-F238E27FC236}">
              <a16:creationId xmlns:a16="http://schemas.microsoft.com/office/drawing/2014/main" id="{821CF3BC-6196-483D-B05B-3BDB211BCA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11906250"/>
          <a:ext cx="95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1752600</xdr:colOff>
      <xdr:row>59</xdr:row>
      <xdr:rowOff>66675</xdr:rowOff>
    </xdr:from>
    <xdr:to>
      <xdr:col>6</xdr:col>
      <xdr:colOff>9525</xdr:colOff>
      <xdr:row>60</xdr:row>
      <xdr:rowOff>133350</xdr:rowOff>
    </xdr:to>
    <xdr:pic>
      <xdr:nvPicPr>
        <xdr:cNvPr id="9749" name="16 Imagen" descr="LOGOS GOVERN.jpg">
          <a:extLst>
            <a:ext uri="{FF2B5EF4-FFF2-40B4-BE49-F238E27FC236}">
              <a16:creationId xmlns:a16="http://schemas.microsoft.com/office/drawing/2014/main" id="{A6E93C9F-AD39-4C4E-84BA-1C28712C6A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11906250"/>
          <a:ext cx="95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1752600</xdr:colOff>
      <xdr:row>59</xdr:row>
      <xdr:rowOff>66675</xdr:rowOff>
    </xdr:from>
    <xdr:to>
      <xdr:col>6</xdr:col>
      <xdr:colOff>9525</xdr:colOff>
      <xdr:row>60</xdr:row>
      <xdr:rowOff>133350</xdr:rowOff>
    </xdr:to>
    <xdr:pic>
      <xdr:nvPicPr>
        <xdr:cNvPr id="9750" name="16 Imagen" descr="LOGOS GOVERN.jpg">
          <a:extLst>
            <a:ext uri="{FF2B5EF4-FFF2-40B4-BE49-F238E27FC236}">
              <a16:creationId xmlns:a16="http://schemas.microsoft.com/office/drawing/2014/main" id="{BEA4EA16-1DE3-4346-93CF-E89E71ABE9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11906250"/>
          <a:ext cx="95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1752600</xdr:colOff>
      <xdr:row>59</xdr:row>
      <xdr:rowOff>66675</xdr:rowOff>
    </xdr:from>
    <xdr:to>
      <xdr:col>6</xdr:col>
      <xdr:colOff>9525</xdr:colOff>
      <xdr:row>60</xdr:row>
      <xdr:rowOff>133350</xdr:rowOff>
    </xdr:to>
    <xdr:pic>
      <xdr:nvPicPr>
        <xdr:cNvPr id="9751" name="16 Imagen" descr="LOGOS GOVERN.jpg">
          <a:extLst>
            <a:ext uri="{FF2B5EF4-FFF2-40B4-BE49-F238E27FC236}">
              <a16:creationId xmlns:a16="http://schemas.microsoft.com/office/drawing/2014/main" id="{7E8FEC96-2CC2-4440-901F-0673484972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11906250"/>
          <a:ext cx="95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1752600</xdr:colOff>
      <xdr:row>59</xdr:row>
      <xdr:rowOff>66675</xdr:rowOff>
    </xdr:from>
    <xdr:to>
      <xdr:col>6</xdr:col>
      <xdr:colOff>9525</xdr:colOff>
      <xdr:row>60</xdr:row>
      <xdr:rowOff>133350</xdr:rowOff>
    </xdr:to>
    <xdr:pic>
      <xdr:nvPicPr>
        <xdr:cNvPr id="9752" name="16 Imagen" descr="LOGOS GOVERN.jpg">
          <a:extLst>
            <a:ext uri="{FF2B5EF4-FFF2-40B4-BE49-F238E27FC236}">
              <a16:creationId xmlns:a16="http://schemas.microsoft.com/office/drawing/2014/main" id="{001CDFE2-785A-4DEF-BED4-74F874A20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11906250"/>
          <a:ext cx="95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59</xdr:row>
      <xdr:rowOff>66675</xdr:rowOff>
    </xdr:from>
    <xdr:to>
      <xdr:col>6</xdr:col>
      <xdr:colOff>9525</xdr:colOff>
      <xdr:row>60</xdr:row>
      <xdr:rowOff>133350</xdr:rowOff>
    </xdr:to>
    <xdr:pic>
      <xdr:nvPicPr>
        <xdr:cNvPr id="9753" name="16 Imagen" descr="LOGOS GOVERN.jpg">
          <a:extLst>
            <a:ext uri="{FF2B5EF4-FFF2-40B4-BE49-F238E27FC236}">
              <a16:creationId xmlns:a16="http://schemas.microsoft.com/office/drawing/2014/main" id="{E493ABD8-F6BC-4829-B1C5-BB90426D15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11906250"/>
          <a:ext cx="95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276225</xdr:colOff>
      <xdr:row>1</xdr:row>
      <xdr:rowOff>47625</xdr:rowOff>
    </xdr:from>
    <xdr:to>
      <xdr:col>7</xdr:col>
      <xdr:colOff>161925</xdr:colOff>
      <xdr:row>1</xdr:row>
      <xdr:rowOff>542925</xdr:rowOff>
    </xdr:to>
    <xdr:sp macro="[0]!INVERSIONAYUDA" textlink="">
      <xdr:nvSpPr>
        <xdr:cNvPr id="14" name="Rectángulo: esquinas redondeadas 13">
          <a:extLst>
            <a:ext uri="{FF2B5EF4-FFF2-40B4-BE49-F238E27FC236}">
              <a16:creationId xmlns:a16="http://schemas.microsoft.com/office/drawing/2014/main" id="{0C4FB1BD-F518-4B71-AA14-E2709146A2E2}"/>
            </a:ext>
          </a:extLst>
        </xdr:cNvPr>
        <xdr:cNvSpPr/>
      </xdr:nvSpPr>
      <xdr:spPr bwMode="auto">
        <a:xfrm>
          <a:off x="10820400" y="228600"/>
          <a:ext cx="876300" cy="495300"/>
        </a:xfrm>
        <a:prstGeom prst="roundRect">
          <a:avLst/>
        </a:prstGeom>
        <a:solidFill>
          <a:srgbClr val="78E6F0"/>
        </a:solidFill>
        <a:ln w="9525" cap="flat" cmpd="sng" algn="ctr">
          <a:noFill/>
          <a:prstDash val="solid"/>
          <a:round/>
          <a:headEnd type="none" w="med" len="med"/>
          <a:tailEnd type="none" w="med" len="med"/>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a:extLst/>
      </xdr:spPr>
      <xdr:txBody>
        <a:bodyPr vertOverflow="clip" wrap="square" lIns="18288" tIns="0" rIns="0" bIns="0" rtlCol="0" anchor="ctr" upright="1"/>
        <a:lstStyle/>
        <a:p>
          <a:pPr algn="l"/>
          <a:r>
            <a:rPr lang="es-ES" sz="1100"/>
            <a:t>      AYUDA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1</xdr:row>
      <xdr:rowOff>0</xdr:rowOff>
    </xdr:from>
    <xdr:to>
      <xdr:col>8</xdr:col>
      <xdr:colOff>876300</xdr:colOff>
      <xdr:row>1</xdr:row>
      <xdr:rowOff>495300</xdr:rowOff>
    </xdr:to>
    <xdr:sp macro="[0]!INVERSIONAYUDA" textlink="">
      <xdr:nvSpPr>
        <xdr:cNvPr id="8" name="Rectángulo: esquinas redondeadas 7">
          <a:extLst>
            <a:ext uri="{FF2B5EF4-FFF2-40B4-BE49-F238E27FC236}">
              <a16:creationId xmlns:a16="http://schemas.microsoft.com/office/drawing/2014/main" id="{8976EC25-6B63-4C62-B617-6611FA0FFA2C}"/>
            </a:ext>
          </a:extLst>
        </xdr:cNvPr>
        <xdr:cNvSpPr/>
      </xdr:nvSpPr>
      <xdr:spPr bwMode="auto">
        <a:xfrm>
          <a:off x="10044545" y="173182"/>
          <a:ext cx="876300" cy="495300"/>
        </a:xfrm>
        <a:prstGeom prst="roundRect">
          <a:avLst/>
        </a:prstGeom>
        <a:solidFill>
          <a:srgbClr val="78E6F0"/>
        </a:solidFill>
        <a:ln w="9525" cap="flat" cmpd="sng" algn="ctr">
          <a:noFill/>
          <a:prstDash val="solid"/>
          <a:round/>
          <a:headEnd type="none" w="med" len="med"/>
          <a:tailEnd type="none" w="med" len="med"/>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a:extLst/>
      </xdr:spPr>
      <xdr:txBody>
        <a:bodyPr vertOverflow="clip" wrap="square" lIns="18288" tIns="0" rIns="0" bIns="0" rtlCol="0" anchor="ctr" upright="1"/>
        <a:lstStyle/>
        <a:p>
          <a:pPr algn="l"/>
          <a:r>
            <a:rPr lang="es-ES" sz="1100"/>
            <a:t>      AYUDA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257735</xdr:colOff>
      <xdr:row>0</xdr:row>
      <xdr:rowOff>67235</xdr:rowOff>
    </xdr:from>
    <xdr:to>
      <xdr:col>1</xdr:col>
      <xdr:colOff>1134035</xdr:colOff>
      <xdr:row>2</xdr:row>
      <xdr:rowOff>181535</xdr:rowOff>
    </xdr:to>
    <xdr:sp macro="[0]!IRAINVERSION" textlink="">
      <xdr:nvSpPr>
        <xdr:cNvPr id="2" name="Rectángulo: esquinas redondeadas 1">
          <a:extLst>
            <a:ext uri="{FF2B5EF4-FFF2-40B4-BE49-F238E27FC236}">
              <a16:creationId xmlns:a16="http://schemas.microsoft.com/office/drawing/2014/main" id="{9CEAFD88-9D0A-4FBB-AF1B-0D2E933825FA}"/>
            </a:ext>
          </a:extLst>
        </xdr:cNvPr>
        <xdr:cNvSpPr/>
      </xdr:nvSpPr>
      <xdr:spPr bwMode="auto">
        <a:xfrm>
          <a:off x="918882" y="67235"/>
          <a:ext cx="876300" cy="495300"/>
        </a:xfrm>
        <a:prstGeom prst="roundRect">
          <a:avLst/>
        </a:prstGeom>
        <a:solidFill>
          <a:srgbClr val="78E6F0"/>
        </a:solidFill>
        <a:ln w="9525" cap="flat" cmpd="sng" algn="ctr">
          <a:noFill/>
          <a:prstDash val="solid"/>
          <a:round/>
          <a:headEnd type="none" w="med" len="med"/>
          <a:tailEnd type="none" w="med" len="med"/>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a:extLst/>
      </xdr:spPr>
      <xdr:txBody>
        <a:bodyPr vertOverflow="clip" wrap="square" lIns="18288" tIns="0" rIns="0" bIns="0" rtlCol="0" anchor="ctr" upright="1"/>
        <a:lstStyle/>
        <a:p>
          <a:pPr algn="l"/>
          <a:r>
            <a:rPr lang="es-ES" sz="1100"/>
            <a:t>   INVERSIÓN</a:t>
          </a:r>
        </a:p>
      </xdr:txBody>
    </xdr:sp>
    <xdr:clientData/>
  </xdr:twoCellAnchor>
  <xdr:twoCellAnchor>
    <xdr:from>
      <xdr:col>1</xdr:col>
      <xdr:colOff>1523999</xdr:colOff>
      <xdr:row>0</xdr:row>
      <xdr:rowOff>56029</xdr:rowOff>
    </xdr:from>
    <xdr:to>
      <xdr:col>1</xdr:col>
      <xdr:colOff>2554941</xdr:colOff>
      <xdr:row>2</xdr:row>
      <xdr:rowOff>170329</xdr:rowOff>
    </xdr:to>
    <xdr:sp macro="[0]!IRAFINANCIACION" textlink="">
      <xdr:nvSpPr>
        <xdr:cNvPr id="4" name="Rectángulo: esquinas redondeadas 3">
          <a:extLst>
            <a:ext uri="{FF2B5EF4-FFF2-40B4-BE49-F238E27FC236}">
              <a16:creationId xmlns:a16="http://schemas.microsoft.com/office/drawing/2014/main" id="{C943F390-C885-4E60-B1FC-C49720A3EBC0}"/>
            </a:ext>
          </a:extLst>
        </xdr:cNvPr>
        <xdr:cNvSpPr/>
      </xdr:nvSpPr>
      <xdr:spPr bwMode="auto">
        <a:xfrm>
          <a:off x="2185146" y="56029"/>
          <a:ext cx="1030942" cy="495300"/>
        </a:xfrm>
        <a:prstGeom prst="roundRect">
          <a:avLst/>
        </a:prstGeom>
        <a:solidFill>
          <a:srgbClr val="78E6F0"/>
        </a:solidFill>
        <a:ln w="9525" cap="flat" cmpd="sng" algn="ctr">
          <a:noFill/>
          <a:prstDash val="solid"/>
          <a:round/>
          <a:headEnd type="none" w="med" len="med"/>
          <a:tailEnd type="none" w="med" len="med"/>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a:extLst/>
      </xdr:spPr>
      <xdr:txBody>
        <a:bodyPr vertOverflow="clip" wrap="square" lIns="18288" tIns="0" rIns="0" bIns="0" rtlCol="0" anchor="ctr" upright="1"/>
        <a:lstStyle/>
        <a:p>
          <a:pPr algn="l"/>
          <a:r>
            <a:rPr lang="es-ES" sz="1100"/>
            <a:t>  FINANCIACIÓN</a:t>
          </a:r>
        </a:p>
      </xdr:txBody>
    </xdr:sp>
    <xdr:clientData/>
  </xdr:twoCellAnchor>
  <xdr:twoCellAnchor>
    <xdr:from>
      <xdr:col>1</xdr:col>
      <xdr:colOff>3043518</xdr:colOff>
      <xdr:row>0</xdr:row>
      <xdr:rowOff>73959</xdr:rowOff>
    </xdr:from>
    <xdr:to>
      <xdr:col>1</xdr:col>
      <xdr:colOff>3919818</xdr:colOff>
      <xdr:row>2</xdr:row>
      <xdr:rowOff>188259</xdr:rowOff>
    </xdr:to>
    <xdr:sp macro="[0]!IRAGASTOS" textlink="">
      <xdr:nvSpPr>
        <xdr:cNvPr id="6" name="Rectángulo: esquinas redondeadas 5">
          <a:extLst>
            <a:ext uri="{FF2B5EF4-FFF2-40B4-BE49-F238E27FC236}">
              <a16:creationId xmlns:a16="http://schemas.microsoft.com/office/drawing/2014/main" id="{E0348A75-5EEB-485C-9CB7-8A5E78BE3124}"/>
            </a:ext>
          </a:extLst>
        </xdr:cNvPr>
        <xdr:cNvSpPr/>
      </xdr:nvSpPr>
      <xdr:spPr bwMode="auto">
        <a:xfrm>
          <a:off x="3704665" y="73959"/>
          <a:ext cx="876300" cy="495300"/>
        </a:xfrm>
        <a:prstGeom prst="roundRect">
          <a:avLst/>
        </a:prstGeom>
        <a:solidFill>
          <a:srgbClr val="78E6F0"/>
        </a:solidFill>
        <a:ln w="9525" cap="flat" cmpd="sng" algn="ctr">
          <a:noFill/>
          <a:prstDash val="solid"/>
          <a:round/>
          <a:headEnd type="none" w="med" len="med"/>
          <a:tailEnd type="none" w="med" len="med"/>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a:extLst/>
      </xdr:spPr>
      <xdr:txBody>
        <a:bodyPr vertOverflow="clip" wrap="square" lIns="18288" tIns="0" rIns="0" bIns="0" rtlCol="0" anchor="ctr" upright="1"/>
        <a:lstStyle/>
        <a:p>
          <a:pPr algn="l"/>
          <a:r>
            <a:rPr lang="es-ES" sz="1100"/>
            <a:t>     GASTOS</a:t>
          </a:r>
        </a:p>
      </xdr:txBody>
    </xdr:sp>
    <xdr:clientData/>
  </xdr:twoCellAnchor>
  <xdr:twoCellAnchor>
    <xdr:from>
      <xdr:col>1</xdr:col>
      <xdr:colOff>4350122</xdr:colOff>
      <xdr:row>0</xdr:row>
      <xdr:rowOff>80682</xdr:rowOff>
    </xdr:from>
    <xdr:to>
      <xdr:col>1</xdr:col>
      <xdr:colOff>5226422</xdr:colOff>
      <xdr:row>3</xdr:row>
      <xdr:rowOff>4482</xdr:rowOff>
    </xdr:to>
    <xdr:sp macro="[0]!IRAINGRESOS" textlink="">
      <xdr:nvSpPr>
        <xdr:cNvPr id="7" name="Rectángulo: esquinas redondeadas 6">
          <a:extLst>
            <a:ext uri="{FF2B5EF4-FFF2-40B4-BE49-F238E27FC236}">
              <a16:creationId xmlns:a16="http://schemas.microsoft.com/office/drawing/2014/main" id="{3D93D831-C884-40F0-8597-FAF2B382F794}"/>
            </a:ext>
          </a:extLst>
        </xdr:cNvPr>
        <xdr:cNvSpPr/>
      </xdr:nvSpPr>
      <xdr:spPr bwMode="auto">
        <a:xfrm>
          <a:off x="5011269" y="80682"/>
          <a:ext cx="876300" cy="495300"/>
        </a:xfrm>
        <a:prstGeom prst="roundRect">
          <a:avLst/>
        </a:prstGeom>
        <a:solidFill>
          <a:srgbClr val="78E6F0"/>
        </a:solidFill>
        <a:ln w="9525" cap="flat" cmpd="sng" algn="ctr">
          <a:noFill/>
          <a:prstDash val="solid"/>
          <a:round/>
          <a:headEnd type="none" w="med" len="med"/>
          <a:tailEnd type="none" w="med" len="med"/>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a:extLst/>
      </xdr:spPr>
      <xdr:txBody>
        <a:bodyPr vertOverflow="clip" wrap="square" lIns="18288" tIns="0" rIns="0" bIns="0" rtlCol="0" anchor="ctr" upright="1"/>
        <a:lstStyle/>
        <a:p>
          <a:pPr algn="l"/>
          <a:r>
            <a:rPr lang="es-ES" sz="1100"/>
            <a:t>    INGRESOS</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CW161"/>
  <sheetViews>
    <sheetView tabSelected="1" zoomScaleNormal="100" workbookViewId="0">
      <selection activeCell="C2" sqref="C2"/>
    </sheetView>
  </sheetViews>
  <sheetFormatPr baseColWidth="10" defaultColWidth="14.42578125" defaultRowHeight="15" customHeight="1" x14ac:dyDescent="0.25"/>
  <cols>
    <col min="1" max="1" width="15.85546875" customWidth="1"/>
    <col min="2" max="2" width="47.5703125" customWidth="1"/>
    <col min="3" max="3" width="52" customWidth="1"/>
    <col min="4" max="4" width="39.140625" style="17" customWidth="1"/>
    <col min="5" max="10" width="0" style="17" hidden="1" customWidth="1"/>
    <col min="11" max="11" width="53.7109375" style="17" customWidth="1"/>
    <col min="12" max="12" width="20" style="17" customWidth="1"/>
    <col min="13" max="14" width="13.7109375" style="17" customWidth="1"/>
    <col min="15" max="15" width="30.28515625" style="17" customWidth="1"/>
    <col min="16" max="16" width="23.85546875" style="17" customWidth="1"/>
    <col min="17" max="17" width="13.7109375" style="17" customWidth="1"/>
    <col min="18" max="26" width="10.7109375" style="17" customWidth="1"/>
    <col min="27" max="101" width="14.42578125" style="17"/>
  </cols>
  <sheetData>
    <row r="1" spans="1:101" s="17" customFormat="1" ht="15" customHeight="1" x14ac:dyDescent="0.25">
      <c r="A1" s="33"/>
      <c r="B1" s="34"/>
      <c r="C1" s="34"/>
      <c r="D1" s="24"/>
      <c r="E1" s="24"/>
      <c r="F1" s="24"/>
      <c r="G1" s="24"/>
      <c r="H1" s="24"/>
      <c r="I1" s="24"/>
      <c r="J1" s="26"/>
      <c r="K1" s="24"/>
      <c r="L1" s="24"/>
      <c r="M1" s="24"/>
      <c r="N1" s="24"/>
      <c r="O1" s="24"/>
      <c r="P1" s="24"/>
      <c r="Q1" s="24"/>
      <c r="R1" s="24"/>
      <c r="S1" s="24"/>
      <c r="T1" s="24"/>
      <c r="U1" s="24"/>
      <c r="V1" s="24"/>
      <c r="W1" s="25"/>
      <c r="X1" s="25"/>
      <c r="Y1" s="25"/>
      <c r="Z1" s="25"/>
    </row>
    <row r="2" spans="1:101" s="20" customFormat="1" ht="18" customHeight="1" x14ac:dyDescent="0.25">
      <c r="A2" s="120"/>
      <c r="B2" s="121" t="s">
        <v>0</v>
      </c>
      <c r="C2" s="122" t="s">
        <v>407</v>
      </c>
      <c r="D2" s="24"/>
      <c r="E2" s="24"/>
      <c r="F2" s="24"/>
      <c r="G2" s="24"/>
      <c r="H2" s="24"/>
      <c r="I2" s="24"/>
      <c r="J2" s="26"/>
      <c r="K2" s="24"/>
      <c r="L2" s="24"/>
      <c r="M2" s="24"/>
      <c r="N2" s="24"/>
      <c r="O2" s="24"/>
      <c r="P2" s="24"/>
      <c r="Q2" s="24"/>
      <c r="R2" s="24"/>
      <c r="S2" s="24"/>
      <c r="T2" s="24"/>
      <c r="U2" s="24"/>
      <c r="V2" s="24"/>
      <c r="W2" s="25"/>
      <c r="X2" s="25"/>
      <c r="Y2" s="25"/>
      <c r="Z2" s="25"/>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row>
    <row r="3" spans="1:101" s="17" customFormat="1" ht="9.75" customHeight="1" x14ac:dyDescent="0.25">
      <c r="A3" s="35"/>
      <c r="B3" s="35"/>
      <c r="C3" s="34"/>
      <c r="D3" s="24"/>
      <c r="E3" s="24"/>
      <c r="F3" s="24"/>
      <c r="G3" s="24"/>
      <c r="H3" s="24"/>
      <c r="I3" s="24"/>
      <c r="J3" s="26"/>
      <c r="K3" s="24"/>
      <c r="L3" s="24"/>
      <c r="M3" s="24"/>
      <c r="N3" s="24"/>
      <c r="O3" s="24"/>
      <c r="P3" s="24"/>
      <c r="Q3" s="24"/>
      <c r="R3" s="24"/>
      <c r="S3" s="24"/>
      <c r="T3" s="24"/>
      <c r="U3" s="24"/>
      <c r="V3" s="24"/>
      <c r="W3" s="25"/>
      <c r="X3" s="25"/>
      <c r="Y3" s="25"/>
      <c r="Z3" s="25"/>
    </row>
    <row r="4" spans="1:101" s="20" customFormat="1" ht="15" customHeight="1" x14ac:dyDescent="0.25">
      <c r="A4" s="120"/>
      <c r="B4" s="121" t="s">
        <v>253</v>
      </c>
      <c r="C4" s="122" t="s">
        <v>381</v>
      </c>
      <c r="D4" s="24"/>
      <c r="E4" s="24"/>
      <c r="F4" s="24"/>
      <c r="G4" s="24"/>
      <c r="H4" s="24"/>
      <c r="I4" s="24"/>
      <c r="J4" s="26"/>
      <c r="K4" s="24"/>
      <c r="L4" s="24"/>
      <c r="M4" s="24"/>
      <c r="N4" s="24"/>
      <c r="O4" s="24"/>
      <c r="P4" s="24"/>
      <c r="Q4" s="24"/>
      <c r="R4" s="24"/>
      <c r="S4" s="24"/>
      <c r="T4" s="24"/>
      <c r="U4" s="24"/>
      <c r="V4" s="24"/>
      <c r="W4" s="25"/>
      <c r="X4" s="25"/>
      <c r="Y4" s="25"/>
      <c r="Z4" s="25"/>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row>
    <row r="5" spans="1:101" s="17" customFormat="1" ht="15" customHeight="1" x14ac:dyDescent="0.25">
      <c r="A5" s="36"/>
      <c r="B5" s="37"/>
      <c r="C5" s="37"/>
      <c r="D5" s="24"/>
      <c r="E5" s="24"/>
      <c r="F5" s="24"/>
      <c r="G5" s="24"/>
      <c r="H5" s="24"/>
      <c r="I5" s="24"/>
      <c r="J5" s="26"/>
      <c r="K5" s="24"/>
      <c r="L5" s="24"/>
      <c r="M5" s="24"/>
      <c r="N5" s="24"/>
      <c r="O5" s="24"/>
      <c r="P5" s="24"/>
      <c r="Q5" s="24"/>
      <c r="R5" s="24"/>
      <c r="S5" s="24"/>
      <c r="T5" s="24"/>
      <c r="U5" s="24"/>
      <c r="V5" s="24"/>
      <c r="W5" s="25"/>
      <c r="X5" s="25"/>
      <c r="Y5" s="25"/>
      <c r="Z5" s="25"/>
    </row>
    <row r="6" spans="1:101" s="20" customFormat="1" ht="16.5" customHeight="1" x14ac:dyDescent="0.25">
      <c r="A6" s="120"/>
      <c r="B6" s="121" t="s">
        <v>1</v>
      </c>
      <c r="C6" s="122" t="s">
        <v>388</v>
      </c>
      <c r="D6" s="24"/>
      <c r="E6" s="24"/>
      <c r="F6" s="24"/>
      <c r="G6" s="24"/>
      <c r="H6" s="24"/>
      <c r="I6" s="24"/>
      <c r="J6" s="26"/>
      <c r="K6" s="24"/>
      <c r="L6" s="24"/>
      <c r="M6" s="24"/>
      <c r="N6" s="24"/>
      <c r="O6" s="24"/>
      <c r="P6" s="24"/>
      <c r="Q6" s="24"/>
      <c r="R6" s="24"/>
      <c r="S6" s="24"/>
      <c r="T6" s="24"/>
      <c r="U6" s="24"/>
      <c r="V6" s="24"/>
      <c r="W6" s="25"/>
      <c r="X6" s="25"/>
      <c r="Y6" s="25"/>
      <c r="Z6" s="25"/>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row>
    <row r="7" spans="1:101" s="20" customFormat="1" ht="0.75" hidden="1" customHeight="1" x14ac:dyDescent="0.25">
      <c r="A7" s="23"/>
      <c r="B7" s="22"/>
      <c r="C7" s="21" t="s">
        <v>2</v>
      </c>
      <c r="D7" s="24"/>
      <c r="E7" s="24"/>
      <c r="F7" s="24"/>
      <c r="G7" s="24"/>
      <c r="H7" s="24"/>
      <c r="I7" s="24"/>
      <c r="J7" s="26"/>
      <c r="K7" s="24"/>
      <c r="L7" s="24"/>
      <c r="M7" s="24"/>
      <c r="N7" s="24"/>
      <c r="O7" s="24"/>
      <c r="P7" s="24"/>
      <c r="Q7" s="24"/>
      <c r="R7" s="24"/>
      <c r="S7" s="24"/>
      <c r="T7" s="24"/>
      <c r="U7" s="24"/>
      <c r="V7" s="24"/>
      <c r="W7" s="25"/>
      <c r="X7" s="25"/>
      <c r="Y7" s="25"/>
      <c r="Z7" s="25"/>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row>
    <row r="8" spans="1:101" s="17" customFormat="1" ht="15" customHeight="1" x14ac:dyDescent="0.25">
      <c r="A8" s="25"/>
      <c r="B8" s="25"/>
      <c r="C8" s="25"/>
      <c r="D8" s="24"/>
      <c r="E8" s="24"/>
      <c r="F8" s="24"/>
      <c r="G8" s="26"/>
      <c r="H8" s="24"/>
      <c r="I8" s="24"/>
      <c r="J8" s="24"/>
      <c r="K8" s="24"/>
      <c r="L8" s="24"/>
      <c r="M8" s="24"/>
      <c r="N8" s="24"/>
      <c r="O8" s="24"/>
      <c r="P8" s="24"/>
      <c r="Q8" s="24"/>
      <c r="R8" s="24"/>
      <c r="S8" s="24"/>
      <c r="T8" s="25"/>
      <c r="U8" s="25"/>
      <c r="V8" s="25"/>
      <c r="W8" s="25"/>
    </row>
    <row r="9" spans="1:101" s="17" customFormat="1" ht="9" customHeight="1" x14ac:dyDescent="0.25">
      <c r="A9" s="25"/>
      <c r="B9" s="25"/>
      <c r="C9" s="25"/>
      <c r="D9" s="24"/>
      <c r="E9" s="24"/>
      <c r="F9" s="24"/>
      <c r="G9" s="26"/>
      <c r="H9" s="24"/>
      <c r="I9" s="24"/>
      <c r="J9" s="24"/>
      <c r="K9" s="24"/>
      <c r="L9" s="24"/>
      <c r="M9" s="24"/>
      <c r="N9" s="24"/>
      <c r="O9" s="24"/>
      <c r="P9" s="24"/>
      <c r="Q9" s="24"/>
      <c r="R9" s="24"/>
      <c r="S9" s="24"/>
      <c r="T9" s="25"/>
      <c r="U9" s="25"/>
      <c r="V9" s="25"/>
      <c r="W9" s="25"/>
    </row>
    <row r="10" spans="1:101" ht="12.75" customHeight="1" x14ac:dyDescent="0.25">
      <c r="A10" s="228" t="s">
        <v>254</v>
      </c>
      <c r="B10" s="113"/>
      <c r="C10" s="230" t="s">
        <v>3</v>
      </c>
      <c r="D10" s="24"/>
      <c r="E10" s="24"/>
      <c r="F10" s="24"/>
      <c r="G10" s="24"/>
      <c r="H10" s="24"/>
      <c r="I10" s="24"/>
      <c r="J10" s="26"/>
      <c r="K10" s="24"/>
      <c r="L10" s="24"/>
      <c r="M10" s="24"/>
      <c r="N10" s="24"/>
      <c r="O10" s="24"/>
      <c r="P10" s="24"/>
      <c r="Q10" s="24"/>
      <c r="R10" s="24"/>
      <c r="S10" s="24"/>
      <c r="T10" s="24"/>
      <c r="U10" s="24"/>
      <c r="V10" s="24"/>
      <c r="W10" s="25"/>
      <c r="X10" s="25"/>
      <c r="Y10" s="25"/>
      <c r="Z10" s="25"/>
    </row>
    <row r="11" spans="1:101" ht="12.75" customHeight="1" x14ac:dyDescent="0.25">
      <c r="A11" s="229"/>
      <c r="B11" s="114" t="s">
        <v>255</v>
      </c>
      <c r="C11" s="230"/>
      <c r="D11" s="24"/>
      <c r="E11" s="24"/>
      <c r="F11" s="24"/>
      <c r="G11" s="24"/>
      <c r="H11" s="24"/>
      <c r="I11" s="24"/>
      <c r="J11" s="26"/>
      <c r="K11" s="24"/>
      <c r="L11" s="24"/>
      <c r="M11" s="24"/>
      <c r="N11" s="24"/>
      <c r="O11" s="24"/>
      <c r="P11" s="24"/>
      <c r="Q11" s="27"/>
      <c r="R11" s="24"/>
      <c r="S11" s="24"/>
      <c r="T11" s="24"/>
      <c r="U11" s="24"/>
      <c r="V11" s="24"/>
      <c r="W11" s="25"/>
      <c r="X11" s="25"/>
      <c r="Y11" s="25"/>
      <c r="Z11" s="25"/>
    </row>
    <row r="12" spans="1:101" ht="12.75" customHeight="1" x14ac:dyDescent="0.25">
      <c r="A12" s="229"/>
      <c r="B12" s="115"/>
      <c r="C12" s="230"/>
      <c r="D12" s="24"/>
      <c r="E12" s="24"/>
      <c r="F12" s="24"/>
      <c r="G12" s="24"/>
      <c r="H12" s="24"/>
      <c r="I12" s="24"/>
      <c r="J12" s="26"/>
      <c r="K12" s="24"/>
      <c r="L12" s="24"/>
      <c r="M12" s="24"/>
      <c r="N12" s="24"/>
      <c r="O12" s="24"/>
      <c r="P12" s="24"/>
      <c r="Q12" s="24"/>
      <c r="R12" s="24"/>
      <c r="S12" s="24"/>
      <c r="T12" s="24"/>
      <c r="U12" s="24"/>
      <c r="V12" s="24"/>
      <c r="W12" s="25"/>
      <c r="X12" s="25"/>
      <c r="Y12" s="25"/>
      <c r="Z12" s="25"/>
    </row>
    <row r="13" spans="1:101" ht="12.75" customHeight="1" x14ac:dyDescent="0.25">
      <c r="A13" s="229"/>
      <c r="B13" s="115"/>
      <c r="C13" s="230" t="s">
        <v>4</v>
      </c>
      <c r="D13" s="24"/>
      <c r="E13" s="24"/>
      <c r="F13" s="24"/>
      <c r="G13" s="24"/>
      <c r="H13" s="24"/>
      <c r="I13" s="24"/>
      <c r="J13" s="26"/>
      <c r="K13" s="29"/>
      <c r="L13" s="24"/>
      <c r="M13" s="24"/>
      <c r="N13" s="24"/>
      <c r="O13" s="24"/>
      <c r="P13" s="28"/>
      <c r="Q13" s="24"/>
      <c r="R13" s="24"/>
      <c r="S13" s="24"/>
      <c r="T13" s="24"/>
      <c r="U13" s="24"/>
      <c r="V13" s="24"/>
      <c r="W13" s="25"/>
      <c r="X13" s="25"/>
      <c r="Y13" s="25"/>
      <c r="Z13" s="25"/>
    </row>
    <row r="14" spans="1:101" ht="12.75" customHeight="1" x14ac:dyDescent="0.25">
      <c r="A14" s="229"/>
      <c r="B14" s="114" t="s">
        <v>256</v>
      </c>
      <c r="C14" s="230"/>
      <c r="D14" s="24"/>
      <c r="E14" s="24"/>
      <c r="F14" s="24"/>
      <c r="G14" s="24"/>
      <c r="H14" s="24"/>
      <c r="I14" s="24"/>
      <c r="J14" s="28">
        <v>0.28000000000000003</v>
      </c>
      <c r="K14" s="30"/>
      <c r="L14" s="28"/>
      <c r="M14" s="24"/>
      <c r="N14" s="24"/>
      <c r="O14" s="24"/>
      <c r="P14" s="28"/>
      <c r="Q14" s="24"/>
      <c r="R14" s="24"/>
      <c r="S14" s="24"/>
      <c r="T14" s="24"/>
      <c r="U14" s="24"/>
      <c r="V14" s="24"/>
      <c r="W14" s="25"/>
      <c r="X14" s="25"/>
      <c r="Y14" s="25"/>
      <c r="Z14" s="25"/>
    </row>
    <row r="15" spans="1:101" ht="15" customHeight="1" x14ac:dyDescent="0.25">
      <c r="A15" s="229"/>
      <c r="B15" s="115"/>
      <c r="C15" s="230"/>
      <c r="D15" s="24"/>
      <c r="E15" s="24"/>
      <c r="F15" s="24"/>
      <c r="G15" s="24"/>
      <c r="H15" s="24"/>
      <c r="I15" s="24"/>
      <c r="J15" s="28">
        <v>0.25</v>
      </c>
      <c r="K15" s="30"/>
      <c r="L15" s="28"/>
      <c r="M15" s="24"/>
      <c r="N15" s="24"/>
      <c r="O15" s="24"/>
      <c r="P15" s="28"/>
      <c r="Q15" s="24"/>
      <c r="R15" s="24"/>
      <c r="S15" s="24"/>
      <c r="T15" s="24"/>
      <c r="U15" s="24"/>
      <c r="V15" s="24"/>
      <c r="W15" s="25"/>
      <c r="X15" s="25"/>
      <c r="Y15" s="25"/>
      <c r="Z15" s="25"/>
    </row>
    <row r="16" spans="1:101" ht="15" customHeight="1" x14ac:dyDescent="0.25">
      <c r="A16" s="229"/>
      <c r="B16" s="115"/>
      <c r="C16" s="230" t="s">
        <v>5</v>
      </c>
      <c r="D16" s="24"/>
      <c r="E16" s="24"/>
      <c r="F16" s="24"/>
      <c r="G16" s="24"/>
      <c r="H16" s="24"/>
      <c r="I16" s="24"/>
      <c r="J16" s="28">
        <v>0.15</v>
      </c>
      <c r="K16" s="30"/>
      <c r="L16" s="28"/>
      <c r="M16" s="24"/>
      <c r="N16" s="24"/>
      <c r="O16" s="24"/>
      <c r="P16" s="28"/>
      <c r="Q16" s="24"/>
      <c r="R16" s="24"/>
      <c r="S16" s="24"/>
      <c r="T16" s="24"/>
      <c r="U16" s="24"/>
      <c r="V16" s="24"/>
      <c r="W16" s="25"/>
      <c r="X16" s="25"/>
      <c r="Y16" s="25"/>
      <c r="Z16" s="25"/>
    </row>
    <row r="17" spans="1:26" ht="12.75" customHeight="1" x14ac:dyDescent="0.25">
      <c r="A17" s="229"/>
      <c r="B17" s="114" t="s">
        <v>257</v>
      </c>
      <c r="C17" s="230"/>
      <c r="D17" s="24"/>
      <c r="E17" s="24"/>
      <c r="F17" s="24"/>
      <c r="G17" s="24"/>
      <c r="H17" s="24"/>
      <c r="I17" s="24"/>
      <c r="J17" s="28">
        <v>0.2</v>
      </c>
      <c r="K17" s="30"/>
      <c r="L17" s="28"/>
      <c r="M17" s="24"/>
      <c r="N17" s="24"/>
      <c r="O17" s="24"/>
      <c r="P17" s="28"/>
      <c r="Q17" s="24"/>
      <c r="R17" s="24"/>
      <c r="S17" s="24"/>
      <c r="T17" s="24"/>
      <c r="U17" s="24"/>
      <c r="V17" s="24"/>
      <c r="W17" s="25"/>
      <c r="X17" s="25"/>
      <c r="Y17" s="25"/>
      <c r="Z17" s="25"/>
    </row>
    <row r="18" spans="1:26" ht="18" customHeight="1" x14ac:dyDescent="0.25">
      <c r="A18" s="229"/>
      <c r="B18" s="115"/>
      <c r="C18" s="230"/>
      <c r="D18" s="24"/>
      <c r="E18" s="24"/>
      <c r="F18" s="24"/>
      <c r="G18" s="24"/>
      <c r="H18" s="24"/>
      <c r="I18" s="24"/>
      <c r="J18" s="28">
        <v>0.2</v>
      </c>
      <c r="K18" s="30"/>
      <c r="L18" s="28"/>
      <c r="M18" s="24"/>
      <c r="N18" s="24"/>
      <c r="O18" s="24"/>
      <c r="P18" s="24"/>
      <c r="Q18" s="24"/>
      <c r="R18" s="24"/>
      <c r="S18" s="24"/>
      <c r="T18" s="24"/>
      <c r="U18" s="24"/>
      <c r="V18" s="24"/>
      <c r="W18" s="25"/>
      <c r="X18" s="25"/>
      <c r="Y18" s="25"/>
      <c r="Z18" s="25"/>
    </row>
    <row r="19" spans="1:26" ht="15" customHeight="1" x14ac:dyDescent="0.25">
      <c r="A19" s="229"/>
      <c r="B19" s="115"/>
      <c r="C19" s="230" t="s">
        <v>6</v>
      </c>
      <c r="D19" s="24"/>
      <c r="E19" s="24"/>
      <c r="F19" s="24"/>
      <c r="G19" s="24"/>
      <c r="H19" s="24"/>
      <c r="I19" s="24"/>
      <c r="J19" s="26"/>
      <c r="K19" s="24"/>
      <c r="L19" s="24"/>
      <c r="M19" s="24"/>
      <c r="N19" s="24"/>
      <c r="O19" s="24"/>
      <c r="P19" s="24"/>
      <c r="Q19" s="24"/>
      <c r="R19" s="24"/>
      <c r="S19" s="24"/>
      <c r="T19" s="24"/>
      <c r="U19" s="24"/>
      <c r="V19" s="24"/>
      <c r="W19" s="25"/>
      <c r="X19" s="25"/>
      <c r="Y19" s="25"/>
      <c r="Z19" s="25"/>
    </row>
    <row r="20" spans="1:26" ht="12.75" customHeight="1" x14ac:dyDescent="0.25">
      <c r="A20" s="229"/>
      <c r="B20" s="114" t="s">
        <v>258</v>
      </c>
      <c r="C20" s="230"/>
      <c r="D20" s="24"/>
      <c r="E20" s="24"/>
      <c r="F20" s="24"/>
      <c r="G20" s="24"/>
      <c r="H20" s="24"/>
      <c r="I20" s="24"/>
      <c r="J20" s="26"/>
      <c r="K20" s="24"/>
      <c r="L20" s="24"/>
      <c r="M20" s="24"/>
      <c r="N20" s="24"/>
      <c r="O20" s="24"/>
      <c r="P20" s="24"/>
      <c r="Q20" s="24"/>
      <c r="R20" s="24"/>
      <c r="S20" s="24"/>
      <c r="T20" s="24"/>
      <c r="U20" s="24"/>
      <c r="V20" s="24"/>
      <c r="W20" s="25"/>
      <c r="X20" s="25"/>
      <c r="Y20" s="25"/>
      <c r="Z20" s="25"/>
    </row>
    <row r="21" spans="1:26" ht="15" customHeight="1" x14ac:dyDescent="0.25">
      <c r="A21" s="229"/>
      <c r="B21" s="115"/>
      <c r="C21" s="230"/>
      <c r="D21" s="24"/>
      <c r="E21" s="24"/>
      <c r="F21" s="24"/>
      <c r="G21" s="24"/>
      <c r="H21" s="24"/>
      <c r="I21" s="24"/>
      <c r="J21" s="26"/>
      <c r="K21" s="24"/>
      <c r="L21" s="24"/>
      <c r="M21" s="24"/>
      <c r="N21" s="24"/>
      <c r="O21" s="24"/>
      <c r="P21" s="24"/>
      <c r="Q21" s="24"/>
      <c r="R21" s="24"/>
      <c r="S21" s="24"/>
      <c r="T21" s="24"/>
      <c r="U21" s="24"/>
      <c r="V21" s="24"/>
      <c r="W21" s="25"/>
      <c r="X21" s="25"/>
      <c r="Y21" s="25"/>
      <c r="Z21" s="25"/>
    </row>
    <row r="22" spans="1:26" ht="15" customHeight="1" x14ac:dyDescent="0.25">
      <c r="A22" s="116"/>
      <c r="B22" s="117"/>
      <c r="C22" s="221" t="s">
        <v>390</v>
      </c>
      <c r="D22" s="24"/>
      <c r="E22" s="24"/>
      <c r="F22" s="24"/>
      <c r="G22" s="24"/>
      <c r="H22" s="24"/>
      <c r="I22" s="24"/>
      <c r="J22" s="26"/>
      <c r="K22" s="24"/>
      <c r="L22" s="24"/>
      <c r="M22" s="24"/>
      <c r="N22" s="24"/>
      <c r="O22" s="24"/>
      <c r="P22" s="24"/>
      <c r="Q22" s="24"/>
      <c r="R22" s="24"/>
      <c r="S22" s="24"/>
      <c r="T22" s="24"/>
      <c r="U22" s="24"/>
      <c r="V22" s="24"/>
      <c r="W22" s="25"/>
      <c r="X22" s="25"/>
      <c r="Y22" s="25"/>
      <c r="Z22" s="25"/>
    </row>
    <row r="23" spans="1:26" ht="15" customHeight="1" x14ac:dyDescent="0.25">
      <c r="A23" s="116"/>
      <c r="B23" s="118" t="s">
        <v>389</v>
      </c>
      <c r="C23" s="221"/>
      <c r="D23" s="24"/>
      <c r="E23" s="24"/>
      <c r="F23" s="24"/>
      <c r="G23" s="24"/>
      <c r="H23" s="24"/>
      <c r="I23" s="24"/>
      <c r="J23" s="26"/>
      <c r="K23" s="24"/>
      <c r="L23" s="24"/>
      <c r="M23" s="24"/>
      <c r="N23" s="24"/>
      <c r="O23" s="24"/>
      <c r="P23" s="24"/>
      <c r="Q23" s="24"/>
      <c r="R23" s="24"/>
      <c r="S23" s="24"/>
      <c r="T23" s="24"/>
      <c r="U23" s="24"/>
      <c r="V23" s="24"/>
      <c r="W23" s="25"/>
      <c r="X23" s="25"/>
      <c r="Y23" s="25"/>
      <c r="Z23" s="25"/>
    </row>
    <row r="24" spans="1:26" ht="15" customHeight="1" x14ac:dyDescent="0.25">
      <c r="A24" s="116"/>
      <c r="B24" s="117"/>
      <c r="C24" s="221"/>
      <c r="D24" s="24"/>
      <c r="E24" s="24"/>
      <c r="F24" s="24"/>
      <c r="G24" s="24"/>
      <c r="H24" s="24"/>
      <c r="I24" s="24"/>
      <c r="J24" s="26"/>
      <c r="K24" s="24"/>
      <c r="L24" s="24"/>
      <c r="M24" s="24"/>
      <c r="N24" s="24"/>
      <c r="O24" s="24"/>
      <c r="P24" s="24"/>
      <c r="Q24" s="24"/>
      <c r="R24" s="24"/>
      <c r="S24" s="24"/>
      <c r="T24" s="24"/>
      <c r="U24" s="24"/>
      <c r="V24" s="24"/>
      <c r="W24" s="25"/>
      <c r="X24" s="25"/>
      <c r="Y24" s="25"/>
      <c r="Z24" s="25"/>
    </row>
    <row r="25" spans="1:26" ht="15.75" customHeight="1" x14ac:dyDescent="0.25">
      <c r="A25" s="219" t="s">
        <v>7</v>
      </c>
      <c r="B25" s="117"/>
      <c r="C25" s="221" t="s">
        <v>8</v>
      </c>
      <c r="D25" s="24"/>
      <c r="E25" s="24"/>
      <c r="F25" s="31" t="s">
        <v>9</v>
      </c>
      <c r="G25" s="31"/>
      <c r="H25" s="32" t="s">
        <v>10</v>
      </c>
      <c r="I25" s="24"/>
      <c r="J25" s="26"/>
      <c r="K25" s="24"/>
      <c r="L25" s="24"/>
      <c r="M25" s="24"/>
      <c r="N25" s="24"/>
      <c r="O25" s="24"/>
      <c r="P25" s="24"/>
      <c r="Q25" s="24"/>
      <c r="R25" s="24"/>
      <c r="S25" s="24"/>
      <c r="T25" s="24"/>
      <c r="U25" s="24"/>
      <c r="V25" s="24"/>
      <c r="W25" s="25"/>
      <c r="X25" s="25"/>
      <c r="Y25" s="25"/>
      <c r="Z25" s="25"/>
    </row>
    <row r="26" spans="1:26" ht="15.75" customHeight="1" x14ac:dyDescent="0.25">
      <c r="A26" s="219"/>
      <c r="B26" s="118" t="s">
        <v>11</v>
      </c>
      <c r="C26" s="221"/>
      <c r="D26" s="24"/>
      <c r="E26" s="24"/>
      <c r="F26" s="31" t="s">
        <v>12</v>
      </c>
      <c r="G26" s="31"/>
      <c r="H26" s="32" t="s">
        <v>13</v>
      </c>
      <c r="I26" s="24"/>
      <c r="J26" s="26"/>
      <c r="K26" s="24"/>
      <c r="L26" s="24"/>
      <c r="M26" s="24"/>
      <c r="N26" s="24"/>
      <c r="O26" s="24"/>
      <c r="P26" s="24"/>
      <c r="Q26" s="24"/>
      <c r="R26" s="24"/>
      <c r="S26" s="24"/>
      <c r="T26" s="24"/>
      <c r="U26" s="24"/>
      <c r="V26" s="24"/>
      <c r="W26" s="25"/>
      <c r="X26" s="25"/>
      <c r="Y26" s="25"/>
      <c r="Z26" s="25"/>
    </row>
    <row r="27" spans="1:26" ht="19.5" customHeight="1" x14ac:dyDescent="0.25">
      <c r="A27" s="219"/>
      <c r="B27" s="117"/>
      <c r="C27" s="221"/>
      <c r="D27" s="24"/>
      <c r="E27" s="24"/>
      <c r="F27" s="31" t="s">
        <v>14</v>
      </c>
      <c r="G27" s="31"/>
      <c r="H27" s="32" t="s">
        <v>15</v>
      </c>
      <c r="I27" s="24"/>
      <c r="J27" s="26"/>
      <c r="K27" s="24"/>
      <c r="L27" s="24"/>
      <c r="M27" s="24"/>
      <c r="N27" s="24"/>
      <c r="O27" s="24"/>
      <c r="P27" s="24"/>
      <c r="Q27" s="24"/>
      <c r="R27" s="24"/>
      <c r="S27" s="24"/>
      <c r="T27" s="24"/>
      <c r="U27" s="24"/>
      <c r="V27" s="24"/>
      <c r="W27" s="25"/>
      <c r="X27" s="25"/>
      <c r="Y27" s="25"/>
      <c r="Z27" s="25"/>
    </row>
    <row r="28" spans="1:26" ht="15" customHeight="1" x14ac:dyDescent="0.25">
      <c r="A28" s="219"/>
      <c r="B28" s="117"/>
      <c r="C28" s="221" t="s">
        <v>16</v>
      </c>
      <c r="D28" s="24"/>
      <c r="E28" s="24"/>
      <c r="F28" s="31"/>
      <c r="G28" s="31"/>
      <c r="H28" s="32" t="s">
        <v>17</v>
      </c>
      <c r="I28" s="24"/>
      <c r="J28" s="26"/>
      <c r="K28" s="24"/>
      <c r="L28" s="24"/>
      <c r="M28" s="24"/>
      <c r="N28" s="24"/>
      <c r="O28" s="24"/>
      <c r="P28" s="24"/>
      <c r="Q28" s="24"/>
      <c r="R28" s="24"/>
      <c r="S28" s="24"/>
      <c r="T28" s="24"/>
      <c r="U28" s="24"/>
      <c r="V28" s="24"/>
      <c r="W28" s="25"/>
      <c r="X28" s="25"/>
      <c r="Y28" s="25"/>
      <c r="Z28" s="25"/>
    </row>
    <row r="29" spans="1:26" ht="15" customHeight="1" x14ac:dyDescent="0.25">
      <c r="A29" s="219"/>
      <c r="B29" s="118" t="s">
        <v>259</v>
      </c>
      <c r="C29" s="221"/>
      <c r="D29" s="24"/>
      <c r="E29" s="24"/>
      <c r="F29" s="31"/>
      <c r="G29" s="31"/>
      <c r="H29" s="32" t="s">
        <v>18</v>
      </c>
      <c r="I29" s="24"/>
      <c r="J29" s="26"/>
      <c r="K29" s="24"/>
      <c r="L29" s="24"/>
      <c r="M29" s="24"/>
      <c r="N29" s="24"/>
      <c r="O29" s="24"/>
      <c r="P29" s="24"/>
      <c r="Q29" s="24"/>
      <c r="R29" s="24"/>
      <c r="S29" s="24"/>
      <c r="T29" s="24"/>
      <c r="U29" s="24"/>
      <c r="V29" s="24"/>
      <c r="W29" s="25"/>
      <c r="X29" s="25"/>
      <c r="Y29" s="25"/>
      <c r="Z29" s="25"/>
    </row>
    <row r="30" spans="1:26" ht="15" customHeight="1" x14ac:dyDescent="0.25">
      <c r="A30" s="220"/>
      <c r="B30" s="119"/>
      <c r="C30" s="221"/>
      <c r="D30" s="24"/>
      <c r="E30" s="24"/>
      <c r="F30" s="31"/>
      <c r="G30" s="31"/>
      <c r="H30" s="32" t="s">
        <v>19</v>
      </c>
      <c r="I30" s="24"/>
      <c r="J30" s="26"/>
      <c r="K30" s="24"/>
      <c r="L30" s="24"/>
      <c r="M30" s="24"/>
      <c r="N30" s="24"/>
      <c r="O30" s="24"/>
      <c r="P30" s="24"/>
      <c r="Q30" s="24"/>
      <c r="R30" s="24"/>
      <c r="S30" s="24"/>
      <c r="T30" s="24"/>
      <c r="U30" s="24"/>
      <c r="V30" s="24"/>
      <c r="W30" s="25"/>
      <c r="X30" s="25"/>
      <c r="Y30" s="25"/>
      <c r="Z30" s="25"/>
    </row>
    <row r="31" spans="1:26" s="17" customFormat="1" ht="15" customHeight="1" x14ac:dyDescent="0.25">
      <c r="D31" s="24"/>
      <c r="E31" s="24"/>
      <c r="F31" s="24"/>
      <c r="G31" s="24"/>
      <c r="H31" s="24"/>
      <c r="I31" s="24"/>
      <c r="J31" s="26"/>
      <c r="K31" s="24"/>
      <c r="L31" s="24"/>
      <c r="M31" s="24"/>
      <c r="N31" s="24"/>
      <c r="O31" s="24"/>
      <c r="P31" s="24"/>
      <c r="Q31" s="24"/>
      <c r="R31" s="24"/>
      <c r="S31" s="24"/>
      <c r="T31" s="24"/>
      <c r="U31" s="24"/>
      <c r="V31" s="24"/>
      <c r="W31" s="25"/>
      <c r="X31" s="25"/>
      <c r="Y31" s="25"/>
      <c r="Z31" s="25"/>
    </row>
    <row r="32" spans="1:26" ht="15" customHeight="1" x14ac:dyDescent="0.25">
      <c r="A32" s="222" t="s">
        <v>20</v>
      </c>
      <c r="B32" s="224" t="s">
        <v>260</v>
      </c>
      <c r="C32" s="226" t="s">
        <v>21</v>
      </c>
      <c r="D32" s="24"/>
      <c r="E32" s="24"/>
      <c r="F32" s="24"/>
      <c r="G32" s="24"/>
      <c r="H32" s="24"/>
      <c r="I32" s="24"/>
      <c r="J32" s="26"/>
      <c r="K32" s="24"/>
      <c r="L32" s="24"/>
      <c r="M32" s="24"/>
      <c r="N32" s="24"/>
      <c r="O32" s="24"/>
      <c r="P32" s="24"/>
      <c r="Q32" s="24"/>
      <c r="R32" s="24"/>
      <c r="S32" s="24"/>
      <c r="T32" s="24"/>
      <c r="U32" s="24"/>
      <c r="V32" s="24"/>
      <c r="W32" s="25"/>
      <c r="X32" s="25"/>
      <c r="Y32" s="25"/>
      <c r="Z32" s="25"/>
    </row>
    <row r="33" spans="1:26" ht="15" customHeight="1" x14ac:dyDescent="0.25">
      <c r="A33" s="223"/>
      <c r="B33" s="225"/>
      <c r="C33" s="227"/>
      <c r="D33" s="24"/>
      <c r="E33" s="24"/>
      <c r="F33" s="24"/>
      <c r="G33" s="24"/>
      <c r="H33" s="24"/>
      <c r="I33" s="24"/>
      <c r="J33" s="26"/>
      <c r="K33" s="24"/>
      <c r="L33" s="24"/>
      <c r="M33" s="24"/>
      <c r="N33" s="24"/>
      <c r="O33" s="24"/>
      <c r="P33" s="24"/>
      <c r="Q33" s="24"/>
      <c r="R33" s="24"/>
      <c r="S33" s="24"/>
      <c r="T33" s="24"/>
      <c r="U33" s="24"/>
      <c r="V33" s="24"/>
      <c r="W33" s="25"/>
      <c r="X33" s="25"/>
      <c r="Y33" s="25"/>
      <c r="Z33" s="25"/>
    </row>
    <row r="34" spans="1:26" ht="15" customHeight="1" x14ac:dyDescent="0.25">
      <c r="A34" s="25"/>
      <c r="B34" s="25"/>
      <c r="C34" s="25"/>
      <c r="D34" s="24"/>
      <c r="E34" s="24"/>
      <c r="F34" s="24"/>
      <c r="G34" s="26"/>
      <c r="H34" s="24"/>
      <c r="I34" s="24"/>
      <c r="J34" s="24"/>
      <c r="K34" s="24"/>
      <c r="L34" s="24"/>
      <c r="M34" s="24"/>
      <c r="N34" s="24"/>
      <c r="O34" s="24"/>
      <c r="P34" s="24"/>
      <c r="Q34" s="24"/>
      <c r="R34" s="24"/>
      <c r="S34" s="24"/>
      <c r="T34" s="25"/>
      <c r="U34" s="25"/>
      <c r="V34" s="25"/>
      <c r="W34" s="25"/>
    </row>
    <row r="35" spans="1:26" ht="15" customHeight="1" x14ac:dyDescent="0.25">
      <c r="A35" s="25"/>
      <c r="B35" s="25"/>
      <c r="C35" s="25"/>
      <c r="D35" s="24"/>
      <c r="E35" s="24"/>
      <c r="F35" s="24"/>
      <c r="G35" s="26"/>
      <c r="H35" s="24"/>
      <c r="I35" s="24"/>
      <c r="J35" s="24"/>
      <c r="K35" s="24"/>
      <c r="L35" s="24"/>
      <c r="M35" s="24"/>
      <c r="N35" s="24"/>
      <c r="O35" s="24"/>
      <c r="P35" s="24"/>
      <c r="Q35" s="24"/>
      <c r="R35" s="24"/>
      <c r="S35" s="24"/>
      <c r="T35" s="25"/>
      <c r="U35" s="25"/>
      <c r="V35" s="25"/>
      <c r="W35" s="25"/>
    </row>
    <row r="36" spans="1:26" ht="15" customHeight="1" x14ac:dyDescent="0.25">
      <c r="A36" s="25"/>
      <c r="B36" s="25"/>
      <c r="C36" s="25"/>
      <c r="D36" s="24"/>
      <c r="E36" s="24"/>
      <c r="F36" s="24"/>
      <c r="G36" s="26"/>
      <c r="H36" s="24"/>
      <c r="I36" s="24"/>
      <c r="J36" s="24"/>
      <c r="K36" s="24"/>
      <c r="L36" s="24"/>
      <c r="M36" s="24"/>
      <c r="N36" s="24"/>
      <c r="O36" s="24"/>
      <c r="P36" s="24"/>
      <c r="Q36" s="24"/>
      <c r="R36" s="24"/>
      <c r="S36" s="24"/>
      <c r="T36" s="25"/>
      <c r="U36" s="25"/>
      <c r="V36" s="25"/>
      <c r="W36" s="25"/>
    </row>
    <row r="37" spans="1:26" ht="15" customHeight="1" x14ac:dyDescent="0.25">
      <c r="A37" s="25"/>
      <c r="B37" s="25"/>
      <c r="C37" s="25"/>
      <c r="D37" s="24"/>
      <c r="E37" s="24"/>
      <c r="F37" s="24"/>
      <c r="G37" s="26"/>
      <c r="H37" s="24"/>
      <c r="I37" s="24"/>
      <c r="J37" s="24"/>
      <c r="K37" s="24"/>
      <c r="L37" s="24"/>
      <c r="M37" s="24"/>
      <c r="N37" s="24"/>
      <c r="O37" s="24"/>
      <c r="P37" s="24"/>
      <c r="Q37" s="24"/>
      <c r="R37" s="24"/>
      <c r="S37" s="24"/>
      <c r="T37" s="25"/>
      <c r="U37" s="25"/>
      <c r="V37" s="25"/>
      <c r="W37" s="25"/>
    </row>
    <row r="38" spans="1:26" ht="15" customHeight="1" x14ac:dyDescent="0.25">
      <c r="A38" s="25"/>
      <c r="B38" s="25"/>
      <c r="C38" s="25"/>
      <c r="D38" s="24"/>
      <c r="E38" s="24"/>
      <c r="F38" s="24"/>
      <c r="G38" s="24"/>
      <c r="H38" s="24"/>
      <c r="I38" s="24"/>
      <c r="J38" s="26"/>
      <c r="K38" s="24"/>
      <c r="L38" s="24"/>
      <c r="M38" s="24"/>
      <c r="N38" s="24"/>
      <c r="O38" s="24"/>
      <c r="P38" s="24"/>
      <c r="Q38" s="24"/>
      <c r="R38" s="24"/>
      <c r="S38" s="24"/>
      <c r="T38" s="24"/>
      <c r="U38" s="24"/>
      <c r="V38" s="24"/>
      <c r="W38" s="25"/>
      <c r="X38" s="25"/>
      <c r="Y38" s="25"/>
      <c r="Z38" s="25"/>
    </row>
    <row r="39" spans="1:26" ht="15" customHeight="1" x14ac:dyDescent="0.25">
      <c r="A39" s="25"/>
      <c r="B39" s="25"/>
      <c r="C39" s="25"/>
      <c r="D39" s="24"/>
      <c r="E39" s="24"/>
      <c r="F39" s="24"/>
      <c r="G39" s="24"/>
      <c r="H39" s="24"/>
      <c r="I39" s="24"/>
      <c r="J39" s="26"/>
      <c r="K39" s="24"/>
      <c r="L39" s="24"/>
      <c r="M39" s="24"/>
      <c r="N39" s="24"/>
      <c r="O39" s="24"/>
      <c r="P39" s="24"/>
      <c r="Q39" s="24"/>
      <c r="R39" s="24"/>
      <c r="S39" s="24"/>
      <c r="T39" s="24"/>
      <c r="U39" s="24"/>
      <c r="V39" s="24"/>
      <c r="W39" s="25"/>
      <c r="X39" s="25"/>
      <c r="Y39" s="25"/>
      <c r="Z39" s="25"/>
    </row>
    <row r="40" spans="1:26" ht="15" customHeight="1" x14ac:dyDescent="0.25">
      <c r="A40" s="25"/>
      <c r="B40" s="25"/>
      <c r="C40" s="25"/>
      <c r="D40" s="24"/>
      <c r="E40" s="24"/>
      <c r="F40" s="24"/>
      <c r="G40" s="24"/>
      <c r="H40" s="24"/>
      <c r="I40" s="24"/>
      <c r="J40" s="26"/>
      <c r="K40" s="24"/>
      <c r="L40" s="24"/>
      <c r="M40" s="24"/>
      <c r="N40" s="24"/>
      <c r="O40" s="24"/>
      <c r="P40" s="24"/>
      <c r="Q40" s="24"/>
      <c r="R40" s="24"/>
      <c r="S40" s="24"/>
      <c r="T40" s="24"/>
      <c r="U40" s="24"/>
      <c r="V40" s="24"/>
      <c r="W40" s="25"/>
      <c r="X40" s="25"/>
      <c r="Y40" s="25"/>
      <c r="Z40" s="25"/>
    </row>
    <row r="41" spans="1:26" ht="15" customHeight="1" x14ac:dyDescent="0.25">
      <c r="A41" s="25"/>
      <c r="B41" s="25"/>
      <c r="C41" s="25"/>
      <c r="D41" s="24"/>
      <c r="E41" s="24"/>
      <c r="F41" s="24"/>
      <c r="G41" s="24"/>
      <c r="H41" s="24"/>
      <c r="I41" s="24"/>
      <c r="J41" s="26"/>
      <c r="K41" s="24"/>
      <c r="L41" s="24"/>
      <c r="M41" s="24"/>
      <c r="N41" s="24"/>
      <c r="O41" s="24"/>
      <c r="P41" s="24"/>
      <c r="Q41" s="24"/>
      <c r="R41" s="24"/>
      <c r="S41" s="24"/>
      <c r="T41" s="24"/>
      <c r="U41" s="24"/>
      <c r="V41" s="24"/>
      <c r="W41" s="25"/>
      <c r="X41" s="25"/>
      <c r="Y41" s="25"/>
      <c r="Z41" s="25"/>
    </row>
    <row r="42" spans="1:26" ht="15" customHeight="1" x14ac:dyDescent="0.25">
      <c r="A42" s="25"/>
      <c r="B42" s="25"/>
      <c r="C42" s="25"/>
      <c r="D42" s="24"/>
      <c r="E42" s="24"/>
      <c r="F42" s="24"/>
      <c r="G42" s="24"/>
      <c r="H42" s="24"/>
      <c r="I42" s="24"/>
      <c r="J42" s="26"/>
      <c r="K42" s="24"/>
      <c r="L42" s="24"/>
      <c r="M42" s="24"/>
      <c r="N42" s="24"/>
      <c r="O42" s="24"/>
      <c r="P42" s="24"/>
      <c r="Q42" s="24"/>
      <c r="R42" s="24"/>
      <c r="S42" s="24"/>
      <c r="T42" s="24"/>
      <c r="U42" s="24"/>
      <c r="V42" s="24"/>
      <c r="W42" s="25"/>
      <c r="X42" s="25"/>
      <c r="Y42" s="25"/>
      <c r="Z42" s="25"/>
    </row>
    <row r="43" spans="1:26" ht="15" customHeight="1" x14ac:dyDescent="0.25">
      <c r="A43" s="25"/>
      <c r="B43" s="25"/>
      <c r="C43" s="25"/>
      <c r="D43" s="24"/>
      <c r="E43" s="24"/>
      <c r="F43" s="24"/>
      <c r="G43" s="24"/>
      <c r="H43" s="24"/>
      <c r="I43" s="24"/>
      <c r="J43" s="26"/>
      <c r="K43" s="24"/>
      <c r="L43" s="24"/>
      <c r="M43" s="24"/>
      <c r="N43" s="24"/>
      <c r="O43" s="24"/>
      <c r="P43" s="24"/>
      <c r="Q43" s="24"/>
      <c r="R43" s="24"/>
      <c r="S43" s="24"/>
      <c r="T43" s="24"/>
      <c r="U43" s="24"/>
      <c r="V43" s="24"/>
      <c r="W43" s="25"/>
      <c r="X43" s="25"/>
      <c r="Y43" s="25"/>
      <c r="Z43" s="25"/>
    </row>
    <row r="44" spans="1:26" ht="15" customHeight="1" x14ac:dyDescent="0.25">
      <c r="A44" s="25"/>
      <c r="B44" s="25"/>
      <c r="C44" s="25"/>
      <c r="D44" s="24"/>
      <c r="E44" s="24"/>
      <c r="F44" s="24"/>
      <c r="G44" s="24"/>
      <c r="H44" s="24"/>
      <c r="I44" s="24"/>
      <c r="J44" s="26"/>
      <c r="K44" s="24"/>
      <c r="L44" s="24"/>
      <c r="M44" s="24"/>
      <c r="N44" s="24"/>
      <c r="O44" s="24"/>
      <c r="P44" s="24"/>
      <c r="Q44" s="24"/>
      <c r="R44" s="24"/>
      <c r="S44" s="24"/>
      <c r="T44" s="24"/>
      <c r="U44" s="24"/>
      <c r="V44" s="24"/>
      <c r="W44" s="25"/>
      <c r="X44" s="25"/>
      <c r="Y44" s="25"/>
      <c r="Z44" s="25"/>
    </row>
    <row r="45" spans="1:26" ht="15" customHeight="1" x14ac:dyDescent="0.25">
      <c r="A45" s="25"/>
      <c r="B45" s="25"/>
      <c r="C45" s="25"/>
      <c r="D45" s="24"/>
      <c r="E45" s="24"/>
      <c r="F45" s="24"/>
      <c r="G45" s="24"/>
      <c r="H45" s="24"/>
      <c r="I45" s="24"/>
      <c r="J45" s="26"/>
      <c r="K45" s="24"/>
      <c r="L45" s="24"/>
      <c r="M45" s="24"/>
      <c r="N45" s="24"/>
      <c r="O45" s="24"/>
      <c r="P45" s="24"/>
      <c r="Q45" s="24"/>
      <c r="R45" s="24"/>
      <c r="S45" s="24"/>
      <c r="T45" s="24"/>
      <c r="U45" s="24"/>
      <c r="V45" s="24"/>
      <c r="W45" s="25"/>
      <c r="X45" s="25"/>
      <c r="Y45" s="25"/>
      <c r="Z45" s="25"/>
    </row>
    <row r="46" spans="1:26" ht="15" customHeight="1" x14ac:dyDescent="0.25">
      <c r="A46" s="25"/>
      <c r="B46" s="25"/>
      <c r="C46" s="25"/>
      <c r="D46" s="24"/>
      <c r="E46" s="24"/>
      <c r="F46" s="24"/>
      <c r="G46" s="24"/>
      <c r="H46" s="24"/>
      <c r="I46" s="24"/>
      <c r="J46" s="26"/>
      <c r="K46" s="24"/>
      <c r="L46" s="24"/>
      <c r="M46" s="24"/>
      <c r="N46" s="24"/>
      <c r="O46" s="24"/>
      <c r="P46" s="24"/>
      <c r="Q46" s="24"/>
      <c r="R46" s="24"/>
      <c r="S46" s="24"/>
      <c r="T46" s="24"/>
      <c r="U46" s="24"/>
      <c r="V46" s="24"/>
      <c r="W46" s="25"/>
      <c r="X46" s="25"/>
      <c r="Y46" s="25"/>
      <c r="Z46" s="25"/>
    </row>
    <row r="47" spans="1:26" ht="15" customHeight="1" x14ac:dyDescent="0.25">
      <c r="A47" s="25"/>
      <c r="B47" s="25"/>
      <c r="C47" s="25"/>
      <c r="D47" s="24"/>
      <c r="E47" s="24"/>
      <c r="F47" s="24"/>
      <c r="G47" s="24"/>
      <c r="H47" s="24"/>
      <c r="I47" s="24"/>
      <c r="J47" s="26"/>
      <c r="K47" s="24"/>
      <c r="L47" s="24"/>
      <c r="M47" s="24"/>
      <c r="N47" s="24"/>
      <c r="O47" s="24"/>
      <c r="P47" s="24"/>
      <c r="Q47" s="24"/>
      <c r="R47" s="24"/>
      <c r="S47" s="24"/>
      <c r="T47" s="24"/>
      <c r="U47" s="24"/>
      <c r="V47" s="24"/>
      <c r="W47" s="25"/>
      <c r="X47" s="25"/>
      <c r="Y47" s="25"/>
      <c r="Z47" s="25"/>
    </row>
    <row r="48" spans="1:26" ht="15" customHeight="1" x14ac:dyDescent="0.25">
      <c r="A48" s="25"/>
      <c r="B48" s="25"/>
      <c r="C48" s="25"/>
      <c r="D48" s="24"/>
      <c r="E48" s="24"/>
      <c r="F48" s="24"/>
      <c r="G48" s="24"/>
      <c r="H48" s="24"/>
      <c r="I48" s="24"/>
      <c r="J48" s="26"/>
      <c r="K48" s="24"/>
      <c r="L48" s="24"/>
      <c r="M48" s="24"/>
      <c r="N48" s="24"/>
      <c r="O48" s="24"/>
      <c r="P48" s="24"/>
      <c r="Q48" s="24"/>
      <c r="R48" s="24"/>
      <c r="S48" s="24"/>
      <c r="T48" s="24"/>
      <c r="U48" s="24"/>
      <c r="V48" s="24"/>
      <c r="W48" s="25"/>
      <c r="X48" s="25"/>
      <c r="Y48" s="25"/>
      <c r="Z48" s="25"/>
    </row>
    <row r="49" spans="1:26" ht="15" customHeight="1" x14ac:dyDescent="0.25">
      <c r="A49" s="25"/>
      <c r="B49" s="25"/>
      <c r="C49" s="25"/>
      <c r="D49" s="24"/>
      <c r="E49" s="24"/>
      <c r="F49" s="24"/>
      <c r="G49" s="24"/>
      <c r="H49" s="24"/>
      <c r="I49" s="24"/>
      <c r="J49" s="26"/>
      <c r="K49" s="24"/>
      <c r="L49" s="24"/>
      <c r="M49" s="24"/>
      <c r="N49" s="24"/>
      <c r="O49" s="24"/>
      <c r="P49" s="24"/>
      <c r="Q49" s="24"/>
      <c r="R49" s="24"/>
      <c r="S49" s="24"/>
      <c r="T49" s="24"/>
      <c r="U49" s="24"/>
      <c r="V49" s="24"/>
      <c r="W49" s="25"/>
      <c r="X49" s="25"/>
      <c r="Y49" s="25"/>
      <c r="Z49" s="25"/>
    </row>
    <row r="50" spans="1:26" ht="15" customHeight="1" x14ac:dyDescent="0.25">
      <c r="A50" s="25"/>
      <c r="B50" s="25"/>
      <c r="C50" s="25"/>
      <c r="D50" s="24"/>
      <c r="E50" s="24"/>
      <c r="F50" s="24"/>
      <c r="G50" s="24"/>
      <c r="H50" s="24"/>
      <c r="I50" s="24"/>
      <c r="J50" s="26"/>
      <c r="K50" s="24"/>
      <c r="L50" s="24"/>
      <c r="M50" s="24"/>
      <c r="N50" s="24"/>
      <c r="O50" s="24"/>
      <c r="P50" s="24"/>
      <c r="Q50" s="24"/>
      <c r="R50" s="24"/>
      <c r="S50" s="24"/>
      <c r="T50" s="24"/>
      <c r="U50" s="24"/>
      <c r="V50" s="24"/>
      <c r="W50" s="25"/>
      <c r="X50" s="25"/>
      <c r="Y50" s="25"/>
      <c r="Z50" s="25"/>
    </row>
    <row r="51" spans="1:26" ht="15" customHeight="1" x14ac:dyDescent="0.25">
      <c r="A51" s="25"/>
      <c r="B51" s="25"/>
      <c r="C51" s="25"/>
      <c r="D51" s="24"/>
      <c r="E51" s="24"/>
      <c r="F51" s="24"/>
      <c r="G51" s="24"/>
      <c r="H51" s="24"/>
      <c r="I51" s="24"/>
      <c r="J51" s="26"/>
      <c r="K51" s="24"/>
      <c r="L51" s="24"/>
      <c r="M51" s="24"/>
      <c r="N51" s="24"/>
      <c r="O51" s="24"/>
      <c r="P51" s="24"/>
      <c r="Q51" s="24"/>
      <c r="R51" s="24"/>
      <c r="S51" s="24"/>
      <c r="T51" s="24"/>
      <c r="U51" s="24"/>
      <c r="V51" s="24"/>
      <c r="W51" s="25"/>
      <c r="X51" s="25"/>
      <c r="Y51" s="25"/>
      <c r="Z51" s="25"/>
    </row>
    <row r="52" spans="1:26" ht="15" customHeight="1" x14ac:dyDescent="0.25">
      <c r="A52" s="25"/>
      <c r="B52" s="25"/>
      <c r="C52" s="25"/>
      <c r="D52" s="24"/>
      <c r="E52" s="24"/>
      <c r="F52" s="24"/>
      <c r="G52" s="24"/>
      <c r="H52" s="24"/>
      <c r="I52" s="24"/>
      <c r="J52" s="26"/>
      <c r="K52" s="24"/>
      <c r="L52" s="24"/>
      <c r="M52" s="24"/>
      <c r="N52" s="24"/>
      <c r="O52" s="24"/>
      <c r="P52" s="24"/>
      <c r="Q52" s="24"/>
      <c r="R52" s="24"/>
      <c r="S52" s="24"/>
      <c r="T52" s="24"/>
      <c r="U52" s="24"/>
      <c r="V52" s="24"/>
      <c r="W52" s="25"/>
      <c r="X52" s="25"/>
      <c r="Y52" s="25"/>
      <c r="Z52" s="25"/>
    </row>
    <row r="53" spans="1:26" ht="15" customHeight="1" x14ac:dyDescent="0.25">
      <c r="A53" s="25"/>
      <c r="B53" s="25"/>
      <c r="C53" s="25"/>
      <c r="D53" s="24"/>
      <c r="E53" s="24"/>
      <c r="F53" s="24"/>
      <c r="G53" s="24"/>
      <c r="H53" s="24"/>
      <c r="I53" s="24"/>
      <c r="J53" s="26"/>
      <c r="K53" s="24"/>
      <c r="L53" s="24"/>
      <c r="M53" s="24"/>
      <c r="N53" s="24"/>
      <c r="O53" s="24"/>
      <c r="P53" s="24"/>
      <c r="Q53" s="24"/>
      <c r="R53" s="24"/>
      <c r="S53" s="24"/>
      <c r="T53" s="24"/>
      <c r="U53" s="24"/>
      <c r="V53" s="24"/>
      <c r="W53" s="25"/>
      <c r="X53" s="25"/>
      <c r="Y53" s="25"/>
      <c r="Z53" s="25"/>
    </row>
    <row r="54" spans="1:26" ht="15" customHeight="1" x14ac:dyDescent="0.25">
      <c r="A54" s="25"/>
      <c r="B54" s="25"/>
      <c r="C54" s="25"/>
      <c r="D54" s="24"/>
      <c r="E54" s="24"/>
      <c r="F54" s="24"/>
      <c r="G54" s="24"/>
      <c r="H54" s="24"/>
      <c r="I54" s="24"/>
      <c r="J54" s="26"/>
      <c r="K54" s="24"/>
      <c r="L54" s="24"/>
      <c r="M54" s="24"/>
      <c r="N54" s="24"/>
      <c r="O54" s="24"/>
      <c r="P54" s="24"/>
      <c r="Q54" s="24"/>
      <c r="R54" s="24"/>
      <c r="S54" s="24"/>
      <c r="T54" s="24"/>
      <c r="U54" s="24"/>
      <c r="V54" s="24"/>
      <c r="W54" s="25"/>
      <c r="X54" s="25"/>
      <c r="Y54" s="25"/>
      <c r="Z54" s="25"/>
    </row>
    <row r="55" spans="1:26" ht="15" customHeight="1" x14ac:dyDescent="0.25">
      <c r="A55" s="25"/>
      <c r="B55" s="25"/>
      <c r="C55" s="25"/>
      <c r="D55" s="24"/>
      <c r="E55" s="24"/>
      <c r="F55" s="24"/>
      <c r="G55" s="24"/>
      <c r="H55" s="24"/>
      <c r="I55" s="24"/>
      <c r="J55" s="26"/>
      <c r="K55" s="24"/>
      <c r="L55" s="24"/>
      <c r="M55" s="24"/>
      <c r="N55" s="24"/>
      <c r="O55" s="24"/>
      <c r="P55" s="24"/>
      <c r="Q55" s="24"/>
      <c r="R55" s="24"/>
      <c r="S55" s="24"/>
      <c r="T55" s="24"/>
      <c r="U55" s="24"/>
      <c r="V55" s="24"/>
      <c r="W55" s="25"/>
      <c r="X55" s="25"/>
      <c r="Y55" s="25"/>
      <c r="Z55" s="25"/>
    </row>
    <row r="56" spans="1:26" ht="15" customHeight="1" x14ac:dyDescent="0.25">
      <c r="A56" s="25"/>
      <c r="B56" s="25"/>
      <c r="C56" s="25"/>
      <c r="D56" s="24"/>
      <c r="E56" s="24"/>
      <c r="F56" s="24"/>
      <c r="G56" s="24"/>
      <c r="H56" s="24"/>
      <c r="I56" s="24"/>
      <c r="J56" s="26"/>
      <c r="K56" s="24"/>
      <c r="L56" s="24"/>
      <c r="M56" s="24"/>
      <c r="N56" s="24"/>
      <c r="O56" s="24"/>
      <c r="P56" s="24"/>
      <c r="Q56" s="24"/>
      <c r="R56" s="24"/>
      <c r="S56" s="24"/>
      <c r="T56" s="24"/>
      <c r="U56" s="24"/>
      <c r="V56" s="24"/>
      <c r="W56" s="25"/>
      <c r="X56" s="25"/>
      <c r="Y56" s="25"/>
      <c r="Z56" s="25"/>
    </row>
    <row r="57" spans="1:26" ht="15" customHeight="1" x14ac:dyDescent="0.25">
      <c r="A57" s="25"/>
      <c r="B57" s="25"/>
      <c r="C57" s="25"/>
      <c r="D57" s="24"/>
      <c r="E57" s="24"/>
      <c r="F57" s="24"/>
      <c r="G57" s="24"/>
      <c r="H57" s="24"/>
      <c r="I57" s="24"/>
      <c r="J57" s="26"/>
      <c r="K57" s="24"/>
      <c r="L57" s="24"/>
      <c r="M57" s="24"/>
      <c r="N57" s="24"/>
      <c r="O57" s="24"/>
      <c r="P57" s="24"/>
      <c r="Q57" s="24"/>
      <c r="R57" s="24"/>
      <c r="S57" s="24"/>
      <c r="T57" s="24"/>
      <c r="U57" s="24"/>
      <c r="V57" s="24"/>
      <c r="W57" s="25"/>
      <c r="X57" s="25"/>
      <c r="Y57" s="25"/>
      <c r="Z57" s="25"/>
    </row>
    <row r="58" spans="1:26" ht="15" customHeight="1" x14ac:dyDescent="0.25">
      <c r="A58" s="25"/>
      <c r="B58" s="25"/>
      <c r="C58" s="25"/>
      <c r="D58" s="24"/>
      <c r="E58" s="24"/>
      <c r="F58" s="24"/>
      <c r="G58" s="24"/>
      <c r="H58" s="24"/>
      <c r="I58" s="24"/>
      <c r="J58" s="26"/>
      <c r="K58" s="24"/>
      <c r="L58" s="24"/>
      <c r="M58" s="24"/>
      <c r="N58" s="24"/>
      <c r="O58" s="24"/>
      <c r="P58" s="24"/>
      <c r="Q58" s="24"/>
      <c r="R58" s="24"/>
      <c r="S58" s="24"/>
      <c r="T58" s="24"/>
      <c r="U58" s="24"/>
      <c r="V58" s="24"/>
      <c r="W58" s="25"/>
      <c r="X58" s="25"/>
      <c r="Y58" s="25"/>
      <c r="Z58" s="25"/>
    </row>
    <row r="59" spans="1:26" ht="15" customHeight="1" x14ac:dyDescent="0.25">
      <c r="A59" s="25"/>
      <c r="B59" s="25"/>
      <c r="C59" s="25"/>
      <c r="D59" s="24"/>
      <c r="E59" s="24"/>
      <c r="F59" s="24"/>
      <c r="G59" s="24"/>
      <c r="H59" s="24"/>
      <c r="I59" s="24"/>
      <c r="J59" s="26"/>
      <c r="K59" s="24"/>
      <c r="L59" s="24"/>
      <c r="M59" s="24"/>
      <c r="N59" s="24"/>
      <c r="O59" s="24"/>
      <c r="P59" s="24"/>
      <c r="Q59" s="24"/>
      <c r="R59" s="24"/>
      <c r="S59" s="24"/>
      <c r="T59" s="24"/>
      <c r="U59" s="24"/>
      <c r="V59" s="24"/>
      <c r="W59" s="25"/>
      <c r="X59" s="25"/>
      <c r="Y59" s="25"/>
      <c r="Z59" s="25"/>
    </row>
    <row r="60" spans="1:26" ht="15" customHeight="1" x14ac:dyDescent="0.25">
      <c r="A60" s="25"/>
      <c r="B60" s="25"/>
      <c r="C60" s="25"/>
      <c r="D60" s="24"/>
      <c r="E60" s="24"/>
      <c r="F60" s="24"/>
      <c r="G60" s="24"/>
      <c r="H60" s="24"/>
      <c r="I60" s="24"/>
      <c r="J60" s="26"/>
      <c r="K60" s="24"/>
      <c r="L60" s="24"/>
      <c r="M60" s="24"/>
      <c r="N60" s="24"/>
      <c r="O60" s="24"/>
      <c r="P60" s="24"/>
      <c r="Q60" s="24"/>
      <c r="R60" s="24"/>
      <c r="S60" s="24"/>
      <c r="T60" s="24"/>
      <c r="U60" s="24"/>
      <c r="V60" s="24"/>
      <c r="W60" s="25"/>
      <c r="X60" s="25"/>
      <c r="Y60" s="25"/>
      <c r="Z60" s="25"/>
    </row>
    <row r="61" spans="1:26" ht="15" customHeight="1" x14ac:dyDescent="0.25">
      <c r="A61" s="25"/>
      <c r="B61" s="25"/>
      <c r="C61" s="25"/>
      <c r="D61" s="24"/>
      <c r="E61" s="24"/>
      <c r="F61" s="24"/>
      <c r="G61" s="24"/>
      <c r="H61" s="24"/>
      <c r="I61" s="24"/>
      <c r="J61" s="26"/>
      <c r="K61" s="24"/>
      <c r="L61" s="24"/>
      <c r="M61" s="24"/>
      <c r="N61" s="24"/>
      <c r="O61" s="24"/>
      <c r="P61" s="24"/>
      <c r="Q61" s="24"/>
      <c r="R61" s="24"/>
      <c r="S61" s="24"/>
      <c r="T61" s="24"/>
      <c r="U61" s="24"/>
      <c r="V61" s="24"/>
      <c r="W61" s="25"/>
      <c r="X61" s="25"/>
      <c r="Y61" s="25"/>
      <c r="Z61" s="25"/>
    </row>
    <row r="62" spans="1:26" ht="15" customHeight="1" x14ac:dyDescent="0.25">
      <c r="A62" s="25"/>
      <c r="B62" s="25"/>
      <c r="C62" s="25"/>
      <c r="D62" s="24"/>
      <c r="E62" s="24"/>
      <c r="F62" s="24"/>
      <c r="G62" s="24"/>
      <c r="H62" s="24"/>
      <c r="I62" s="24"/>
      <c r="J62" s="26"/>
      <c r="K62" s="24"/>
      <c r="L62" s="24"/>
      <c r="M62" s="24"/>
      <c r="N62" s="24"/>
      <c r="O62" s="24"/>
      <c r="P62" s="24"/>
      <c r="Q62" s="24"/>
      <c r="R62" s="24"/>
      <c r="S62" s="24"/>
      <c r="T62" s="24"/>
      <c r="U62" s="24"/>
      <c r="V62" s="24"/>
      <c r="W62" s="25"/>
      <c r="X62" s="25"/>
      <c r="Y62" s="25"/>
      <c r="Z62" s="25"/>
    </row>
    <row r="63" spans="1:26" ht="15" customHeight="1" x14ac:dyDescent="0.25">
      <c r="A63" s="25"/>
      <c r="B63" s="25"/>
      <c r="C63" s="25"/>
      <c r="D63" s="24"/>
      <c r="E63" s="24"/>
      <c r="F63" s="24"/>
      <c r="G63" s="24"/>
      <c r="H63" s="24"/>
      <c r="I63" s="24"/>
      <c r="J63" s="26"/>
      <c r="K63" s="24"/>
      <c r="L63" s="24"/>
      <c r="M63" s="24"/>
      <c r="N63" s="24"/>
      <c r="O63" s="24"/>
      <c r="P63" s="24"/>
      <c r="Q63" s="24"/>
      <c r="R63" s="24"/>
      <c r="S63" s="24"/>
      <c r="T63" s="24"/>
      <c r="U63" s="24"/>
      <c r="V63" s="24"/>
      <c r="W63" s="25"/>
      <c r="X63" s="25"/>
      <c r="Y63" s="25"/>
      <c r="Z63" s="25"/>
    </row>
    <row r="64" spans="1:26" ht="15" customHeight="1" x14ac:dyDescent="0.25">
      <c r="A64" s="25"/>
      <c r="B64" s="25"/>
      <c r="C64" s="25"/>
      <c r="D64" s="24"/>
      <c r="E64" s="24"/>
      <c r="F64" s="24"/>
      <c r="G64" s="24"/>
      <c r="H64" s="24"/>
      <c r="I64" s="24"/>
      <c r="J64" s="26"/>
      <c r="K64" s="24"/>
      <c r="L64" s="24"/>
      <c r="M64" s="24"/>
      <c r="N64" s="24"/>
      <c r="O64" s="24"/>
      <c r="P64" s="24"/>
      <c r="Q64" s="24"/>
      <c r="R64" s="24"/>
      <c r="S64" s="24"/>
      <c r="T64" s="24"/>
      <c r="U64" s="24"/>
      <c r="V64" s="24"/>
      <c r="W64" s="25"/>
      <c r="X64" s="25"/>
      <c r="Y64" s="25"/>
      <c r="Z64" s="25"/>
    </row>
    <row r="65" spans="1:26" ht="15" customHeight="1" x14ac:dyDescent="0.25">
      <c r="A65" s="25"/>
      <c r="B65" s="25"/>
      <c r="C65" s="25"/>
      <c r="D65" s="24"/>
      <c r="E65" s="24"/>
      <c r="F65" s="24"/>
      <c r="G65" s="24"/>
      <c r="H65" s="24"/>
      <c r="I65" s="24"/>
      <c r="J65" s="26"/>
      <c r="K65" s="24"/>
      <c r="L65" s="24"/>
      <c r="M65" s="24"/>
      <c r="N65" s="24"/>
      <c r="O65" s="24"/>
      <c r="P65" s="24"/>
      <c r="Q65" s="24"/>
      <c r="R65" s="24"/>
      <c r="S65" s="24"/>
      <c r="T65" s="24"/>
      <c r="U65" s="24"/>
      <c r="V65" s="24"/>
      <c r="W65" s="25"/>
      <c r="X65" s="25"/>
      <c r="Y65" s="25"/>
      <c r="Z65" s="25"/>
    </row>
    <row r="66" spans="1:26" ht="15" customHeight="1" x14ac:dyDescent="0.25">
      <c r="A66" s="25"/>
      <c r="B66" s="25"/>
      <c r="C66" s="25"/>
      <c r="D66" s="24"/>
      <c r="E66" s="24"/>
      <c r="F66" s="24"/>
      <c r="G66" s="24"/>
      <c r="H66" s="24"/>
      <c r="I66" s="24"/>
      <c r="J66" s="26"/>
      <c r="K66" s="24"/>
      <c r="L66" s="24"/>
      <c r="M66" s="24"/>
      <c r="N66" s="24"/>
      <c r="O66" s="24"/>
      <c r="P66" s="24"/>
      <c r="Q66" s="24"/>
      <c r="R66" s="24"/>
      <c r="S66" s="24"/>
      <c r="T66" s="24"/>
      <c r="U66" s="24"/>
      <c r="V66" s="24"/>
      <c r="W66" s="25"/>
      <c r="X66" s="25"/>
      <c r="Y66" s="25"/>
      <c r="Z66" s="25"/>
    </row>
    <row r="67" spans="1:26" ht="15" customHeight="1" x14ac:dyDescent="0.25">
      <c r="A67" s="25"/>
      <c r="B67" s="25"/>
      <c r="C67" s="25"/>
      <c r="D67" s="24"/>
      <c r="E67" s="24"/>
      <c r="F67" s="24"/>
      <c r="G67" s="24"/>
      <c r="H67" s="24"/>
      <c r="I67" s="24"/>
      <c r="J67" s="26"/>
      <c r="K67" s="24"/>
      <c r="L67" s="24"/>
      <c r="M67" s="24"/>
      <c r="N67" s="24"/>
      <c r="O67" s="24"/>
      <c r="P67" s="24"/>
      <c r="Q67" s="24"/>
      <c r="R67" s="24"/>
      <c r="S67" s="24"/>
      <c r="T67" s="24"/>
      <c r="U67" s="24"/>
      <c r="V67" s="24"/>
      <c r="W67" s="25"/>
      <c r="X67" s="25"/>
      <c r="Y67" s="25"/>
      <c r="Z67" s="25"/>
    </row>
    <row r="68" spans="1:26" ht="15" customHeight="1" x14ac:dyDescent="0.25">
      <c r="A68" s="25"/>
      <c r="B68" s="25"/>
      <c r="C68" s="25"/>
      <c r="D68" s="24"/>
      <c r="E68" s="24"/>
      <c r="F68" s="24"/>
      <c r="G68" s="24"/>
      <c r="H68" s="24"/>
      <c r="I68" s="24"/>
      <c r="J68" s="26"/>
      <c r="K68" s="24"/>
      <c r="L68" s="24"/>
      <c r="M68" s="24"/>
      <c r="N68" s="24"/>
      <c r="O68" s="24"/>
      <c r="P68" s="24"/>
      <c r="Q68" s="24"/>
      <c r="R68" s="24"/>
      <c r="S68" s="24"/>
      <c r="T68" s="24"/>
      <c r="U68" s="24"/>
      <c r="V68" s="24"/>
      <c r="W68" s="25"/>
      <c r="X68" s="25"/>
      <c r="Y68" s="25"/>
      <c r="Z68" s="25"/>
    </row>
    <row r="69" spans="1:26" ht="15" customHeight="1" x14ac:dyDescent="0.25">
      <c r="A69" s="25"/>
      <c r="B69" s="25"/>
      <c r="C69" s="25"/>
      <c r="D69" s="24"/>
      <c r="E69" s="24"/>
      <c r="F69" s="24"/>
      <c r="G69" s="24"/>
      <c r="H69" s="24"/>
      <c r="I69" s="24"/>
      <c r="J69" s="26"/>
      <c r="K69" s="24"/>
      <c r="L69" s="24"/>
      <c r="M69" s="24"/>
      <c r="N69" s="24"/>
      <c r="O69" s="24"/>
      <c r="P69" s="24"/>
      <c r="Q69" s="24"/>
      <c r="R69" s="24"/>
      <c r="S69" s="24"/>
      <c r="T69" s="24"/>
      <c r="U69" s="24"/>
      <c r="V69" s="24"/>
      <c r="W69" s="25"/>
      <c r="X69" s="25"/>
      <c r="Y69" s="25"/>
      <c r="Z69" s="25"/>
    </row>
    <row r="70" spans="1:26" ht="15" customHeight="1" x14ac:dyDescent="0.25">
      <c r="A70" s="25"/>
      <c r="B70" s="25"/>
      <c r="C70" s="25"/>
      <c r="D70" s="24"/>
      <c r="E70" s="24"/>
      <c r="F70" s="24"/>
      <c r="G70" s="24"/>
      <c r="H70" s="24"/>
      <c r="I70" s="24"/>
      <c r="J70" s="26"/>
      <c r="K70" s="24"/>
      <c r="L70" s="24"/>
      <c r="M70" s="24"/>
      <c r="N70" s="24"/>
      <c r="O70" s="24"/>
      <c r="P70" s="24"/>
      <c r="Q70" s="24"/>
      <c r="R70" s="24"/>
      <c r="S70" s="24"/>
      <c r="T70" s="24"/>
      <c r="U70" s="24"/>
      <c r="V70" s="24"/>
      <c r="W70" s="25"/>
      <c r="X70" s="25"/>
      <c r="Y70" s="25"/>
      <c r="Z70" s="25"/>
    </row>
    <row r="71" spans="1:26" ht="15" customHeight="1" x14ac:dyDescent="0.25">
      <c r="A71" s="25"/>
      <c r="B71" s="25"/>
      <c r="C71" s="25"/>
      <c r="D71" s="24"/>
      <c r="E71" s="24"/>
      <c r="F71" s="24"/>
      <c r="G71" s="24"/>
      <c r="H71" s="24"/>
      <c r="I71" s="24"/>
      <c r="J71" s="26"/>
      <c r="K71" s="24"/>
      <c r="L71" s="24"/>
      <c r="M71" s="24"/>
      <c r="N71" s="24"/>
      <c r="O71" s="24"/>
      <c r="P71" s="24"/>
      <c r="Q71" s="24"/>
      <c r="R71" s="24"/>
      <c r="S71" s="24"/>
      <c r="T71" s="24"/>
      <c r="U71" s="24"/>
      <c r="V71" s="24"/>
      <c r="W71" s="25"/>
      <c r="X71" s="25"/>
      <c r="Y71" s="25"/>
      <c r="Z71" s="25"/>
    </row>
    <row r="72" spans="1:26" ht="15" customHeight="1" x14ac:dyDescent="0.25">
      <c r="A72" s="25"/>
      <c r="B72" s="25"/>
      <c r="C72" s="25"/>
      <c r="D72" s="24"/>
      <c r="E72" s="24"/>
      <c r="F72" s="24"/>
      <c r="G72" s="24"/>
      <c r="H72" s="24"/>
      <c r="I72" s="24"/>
      <c r="J72" s="26"/>
      <c r="K72" s="24"/>
      <c r="L72" s="24"/>
      <c r="M72" s="24"/>
      <c r="N72" s="24"/>
      <c r="O72" s="24"/>
      <c r="P72" s="24"/>
      <c r="Q72" s="24"/>
      <c r="R72" s="24"/>
      <c r="S72" s="24"/>
      <c r="T72" s="24"/>
      <c r="U72" s="24"/>
      <c r="V72" s="24"/>
      <c r="W72" s="25"/>
      <c r="X72" s="25"/>
      <c r="Y72" s="25"/>
      <c r="Z72" s="25"/>
    </row>
    <row r="73" spans="1:26" ht="15" customHeight="1" x14ac:dyDescent="0.25">
      <c r="A73" s="25"/>
      <c r="B73" s="25"/>
      <c r="C73" s="25"/>
      <c r="D73" s="24"/>
      <c r="E73" s="24"/>
      <c r="F73" s="24"/>
      <c r="G73" s="24"/>
      <c r="H73" s="24"/>
      <c r="I73" s="24"/>
      <c r="J73" s="26"/>
      <c r="K73" s="24"/>
      <c r="L73" s="24"/>
      <c r="M73" s="24"/>
      <c r="N73" s="24"/>
      <c r="O73" s="24"/>
      <c r="P73" s="24"/>
      <c r="Q73" s="24"/>
      <c r="R73" s="24"/>
      <c r="S73" s="24"/>
      <c r="T73" s="24"/>
      <c r="U73" s="24"/>
      <c r="V73" s="24"/>
      <c r="W73" s="25"/>
      <c r="X73" s="25"/>
      <c r="Y73" s="25"/>
      <c r="Z73" s="25"/>
    </row>
    <row r="74" spans="1:26" ht="15" customHeight="1" x14ac:dyDescent="0.25">
      <c r="A74" s="25"/>
      <c r="B74" s="25"/>
      <c r="C74" s="25"/>
      <c r="D74" s="24"/>
      <c r="E74" s="24"/>
      <c r="F74" s="24"/>
      <c r="G74" s="24"/>
      <c r="H74" s="24"/>
      <c r="I74" s="24"/>
      <c r="J74" s="26"/>
      <c r="K74" s="24"/>
      <c r="L74" s="24"/>
      <c r="M74" s="24"/>
      <c r="N74" s="24"/>
      <c r="O74" s="24"/>
      <c r="P74" s="24"/>
      <c r="Q74" s="24"/>
      <c r="R74" s="24"/>
      <c r="S74" s="24"/>
      <c r="T74" s="24"/>
      <c r="U74" s="24"/>
      <c r="V74" s="24"/>
      <c r="W74" s="25"/>
      <c r="X74" s="25"/>
      <c r="Y74" s="25"/>
      <c r="Z74" s="25"/>
    </row>
    <row r="75" spans="1:26" ht="15" customHeight="1" x14ac:dyDescent="0.25">
      <c r="A75" s="25"/>
      <c r="B75" s="25"/>
      <c r="C75" s="25"/>
      <c r="D75" s="24"/>
      <c r="E75" s="24"/>
      <c r="F75" s="24"/>
      <c r="G75" s="24"/>
      <c r="H75" s="24"/>
      <c r="I75" s="24"/>
      <c r="J75" s="26"/>
      <c r="K75" s="24"/>
      <c r="L75" s="24"/>
      <c r="M75" s="24"/>
      <c r="N75" s="24"/>
      <c r="O75" s="24"/>
      <c r="P75" s="24"/>
      <c r="Q75" s="24"/>
      <c r="R75" s="24"/>
      <c r="S75" s="24"/>
      <c r="T75" s="24"/>
      <c r="U75" s="24"/>
      <c r="V75" s="24"/>
      <c r="W75" s="25"/>
      <c r="X75" s="25"/>
      <c r="Y75" s="25"/>
      <c r="Z75" s="25"/>
    </row>
    <row r="76" spans="1:26" ht="15" customHeight="1" x14ac:dyDescent="0.25">
      <c r="A76" s="25"/>
      <c r="B76" s="25"/>
      <c r="C76" s="25"/>
      <c r="D76" s="24"/>
      <c r="E76" s="24"/>
      <c r="F76" s="24"/>
      <c r="G76" s="24"/>
      <c r="H76" s="24"/>
      <c r="I76" s="24"/>
      <c r="J76" s="26"/>
      <c r="K76" s="24"/>
      <c r="L76" s="24"/>
      <c r="M76" s="24"/>
      <c r="N76" s="24"/>
      <c r="O76" s="24"/>
      <c r="P76" s="24"/>
      <c r="Q76" s="24"/>
      <c r="R76" s="24"/>
      <c r="S76" s="24"/>
      <c r="T76" s="24"/>
      <c r="U76" s="24"/>
      <c r="V76" s="24"/>
      <c r="W76" s="25"/>
      <c r="X76" s="25"/>
      <c r="Y76" s="25"/>
      <c r="Z76" s="25"/>
    </row>
    <row r="77" spans="1:26" ht="15" customHeight="1" x14ac:dyDescent="0.25">
      <c r="A77" s="25"/>
      <c r="B77" s="25"/>
      <c r="C77" s="25"/>
      <c r="D77" s="24"/>
      <c r="E77" s="24"/>
      <c r="F77" s="24"/>
      <c r="G77" s="24"/>
      <c r="H77" s="24"/>
      <c r="I77" s="24"/>
      <c r="J77" s="26"/>
      <c r="K77" s="24"/>
      <c r="L77" s="24"/>
      <c r="M77" s="24"/>
      <c r="N77" s="24"/>
      <c r="O77" s="24"/>
      <c r="P77" s="24"/>
      <c r="Q77" s="24"/>
      <c r="R77" s="24"/>
      <c r="S77" s="24"/>
      <c r="T77" s="24"/>
      <c r="U77" s="24"/>
      <c r="V77" s="24"/>
      <c r="W77" s="25"/>
      <c r="X77" s="25"/>
      <c r="Y77" s="25"/>
      <c r="Z77" s="25"/>
    </row>
    <row r="78" spans="1:26" ht="15" customHeight="1" x14ac:dyDescent="0.25">
      <c r="A78" s="25"/>
      <c r="B78" s="25"/>
      <c r="C78" s="25"/>
      <c r="D78" s="24"/>
      <c r="E78" s="24"/>
      <c r="F78" s="24"/>
      <c r="G78" s="24"/>
      <c r="H78" s="24"/>
      <c r="I78" s="24"/>
      <c r="J78" s="26"/>
      <c r="K78" s="24"/>
      <c r="L78" s="24"/>
      <c r="M78" s="24"/>
      <c r="N78" s="24"/>
      <c r="O78" s="24"/>
      <c r="P78" s="24"/>
      <c r="Q78" s="24"/>
      <c r="R78" s="24"/>
      <c r="S78" s="24"/>
      <c r="T78" s="24"/>
      <c r="U78" s="24"/>
      <c r="V78" s="24"/>
      <c r="W78" s="25"/>
      <c r="X78" s="25"/>
      <c r="Y78" s="25"/>
      <c r="Z78" s="25"/>
    </row>
    <row r="79" spans="1:26" ht="15" customHeight="1" x14ac:dyDescent="0.25">
      <c r="A79" s="25"/>
      <c r="B79" s="25"/>
      <c r="C79" s="25"/>
      <c r="D79" s="24"/>
      <c r="E79" s="24"/>
      <c r="F79" s="24"/>
      <c r="G79" s="24"/>
      <c r="H79" s="24"/>
      <c r="I79" s="24"/>
      <c r="J79" s="26"/>
      <c r="K79" s="24"/>
      <c r="L79" s="24"/>
      <c r="M79" s="24"/>
      <c r="N79" s="24"/>
      <c r="O79" s="24"/>
      <c r="P79" s="24"/>
      <c r="Q79" s="24"/>
      <c r="R79" s="24"/>
      <c r="S79" s="24"/>
      <c r="T79" s="24"/>
      <c r="U79" s="24"/>
      <c r="V79" s="24"/>
      <c r="W79" s="25"/>
      <c r="X79" s="25"/>
      <c r="Y79" s="25"/>
      <c r="Z79" s="25"/>
    </row>
    <row r="80" spans="1:26" ht="15" customHeight="1" x14ac:dyDescent="0.25">
      <c r="A80" s="25"/>
      <c r="B80" s="25"/>
      <c r="C80" s="25"/>
      <c r="D80" s="24"/>
      <c r="E80" s="24"/>
      <c r="F80" s="24"/>
      <c r="G80" s="24"/>
      <c r="H80" s="24"/>
      <c r="I80" s="24"/>
      <c r="J80" s="26"/>
      <c r="K80" s="24"/>
      <c r="L80" s="24"/>
      <c r="M80" s="24"/>
      <c r="N80" s="24"/>
      <c r="O80" s="24"/>
      <c r="P80" s="24"/>
      <c r="Q80" s="24"/>
      <c r="R80" s="24"/>
      <c r="S80" s="24"/>
      <c r="T80" s="24"/>
      <c r="U80" s="24"/>
      <c r="V80" s="24"/>
      <c r="W80" s="25"/>
      <c r="X80" s="25"/>
      <c r="Y80" s="25"/>
      <c r="Z80" s="25"/>
    </row>
    <row r="81" spans="1:26" ht="15" customHeight="1" x14ac:dyDescent="0.25">
      <c r="A81" s="25"/>
      <c r="B81" s="25"/>
      <c r="C81" s="25"/>
      <c r="D81" s="24"/>
      <c r="E81" s="24"/>
      <c r="F81" s="24"/>
      <c r="G81" s="24"/>
      <c r="H81" s="24"/>
      <c r="I81" s="24"/>
      <c r="J81" s="26"/>
      <c r="K81" s="24"/>
      <c r="L81" s="24"/>
      <c r="M81" s="24"/>
      <c r="N81" s="24"/>
      <c r="O81" s="24"/>
      <c r="P81" s="24"/>
      <c r="Q81" s="24"/>
      <c r="R81" s="24"/>
      <c r="S81" s="24"/>
      <c r="T81" s="24"/>
      <c r="U81" s="24"/>
      <c r="V81" s="24"/>
      <c r="W81" s="25"/>
      <c r="X81" s="25"/>
      <c r="Y81" s="25"/>
      <c r="Z81" s="25"/>
    </row>
    <row r="82" spans="1:26" ht="15" customHeight="1" x14ac:dyDescent="0.25">
      <c r="A82" s="25"/>
      <c r="B82" s="25"/>
      <c r="C82" s="25"/>
      <c r="D82" s="24"/>
      <c r="E82" s="24"/>
      <c r="F82" s="24"/>
      <c r="G82" s="24"/>
      <c r="H82" s="24"/>
      <c r="I82" s="24"/>
      <c r="J82" s="26"/>
      <c r="K82" s="24"/>
      <c r="L82" s="24"/>
      <c r="M82" s="24"/>
      <c r="N82" s="24"/>
      <c r="O82" s="24"/>
      <c r="P82" s="24"/>
      <c r="Q82" s="24"/>
      <c r="R82" s="24"/>
      <c r="S82" s="24"/>
      <c r="T82" s="24"/>
      <c r="U82" s="24"/>
      <c r="V82" s="24"/>
      <c r="W82" s="25"/>
      <c r="X82" s="25"/>
      <c r="Y82" s="25"/>
      <c r="Z82" s="25"/>
    </row>
    <row r="83" spans="1:26" ht="15" customHeight="1" x14ac:dyDescent="0.25">
      <c r="A83" s="25"/>
      <c r="B83" s="25"/>
      <c r="C83" s="25"/>
      <c r="D83" s="24"/>
      <c r="E83" s="24"/>
      <c r="F83" s="24"/>
      <c r="G83" s="24"/>
      <c r="H83" s="24"/>
      <c r="I83" s="24"/>
      <c r="J83" s="26"/>
      <c r="K83" s="24"/>
      <c r="L83" s="24"/>
      <c r="M83" s="24"/>
      <c r="N83" s="24"/>
      <c r="O83" s="24"/>
      <c r="P83" s="24"/>
      <c r="Q83" s="24"/>
      <c r="R83" s="24"/>
      <c r="S83" s="24"/>
      <c r="T83" s="24"/>
      <c r="U83" s="24"/>
      <c r="V83" s="24"/>
      <c r="W83" s="25"/>
      <c r="X83" s="25"/>
      <c r="Y83" s="25"/>
      <c r="Z83" s="25"/>
    </row>
    <row r="84" spans="1:26" ht="15" customHeight="1" x14ac:dyDescent="0.25">
      <c r="A84" s="25"/>
      <c r="B84" s="25"/>
      <c r="C84" s="25"/>
      <c r="D84" s="24"/>
      <c r="E84" s="24"/>
      <c r="F84" s="24"/>
      <c r="G84" s="24"/>
      <c r="H84" s="24"/>
      <c r="I84" s="24"/>
      <c r="J84" s="26"/>
      <c r="K84" s="24"/>
      <c r="L84" s="24"/>
      <c r="M84" s="24"/>
      <c r="N84" s="24"/>
      <c r="O84" s="24"/>
      <c r="P84" s="24"/>
      <c r="Q84" s="24"/>
      <c r="R84" s="24"/>
      <c r="S84" s="24"/>
      <c r="T84" s="24"/>
      <c r="U84" s="24"/>
      <c r="V84" s="24"/>
      <c r="W84" s="25"/>
      <c r="X84" s="25"/>
      <c r="Y84" s="25"/>
      <c r="Z84" s="25"/>
    </row>
    <row r="85" spans="1:26" ht="15" customHeight="1" x14ac:dyDescent="0.25">
      <c r="A85" s="25"/>
      <c r="B85" s="25"/>
      <c r="C85" s="25"/>
      <c r="D85" s="24"/>
      <c r="E85" s="24"/>
      <c r="F85" s="24"/>
      <c r="G85" s="24"/>
      <c r="H85" s="24"/>
      <c r="I85" s="24"/>
      <c r="J85" s="26"/>
      <c r="K85" s="24"/>
      <c r="L85" s="24"/>
      <c r="M85" s="24"/>
      <c r="N85" s="24"/>
      <c r="O85" s="24"/>
      <c r="P85" s="24"/>
      <c r="Q85" s="24"/>
      <c r="R85" s="24"/>
      <c r="S85" s="24"/>
      <c r="T85" s="24"/>
      <c r="U85" s="24"/>
      <c r="V85" s="24"/>
      <c r="W85" s="25"/>
      <c r="X85" s="25"/>
      <c r="Y85" s="25"/>
      <c r="Z85" s="25"/>
    </row>
    <row r="86" spans="1:26" ht="15" customHeight="1" x14ac:dyDescent="0.25">
      <c r="A86" s="25"/>
      <c r="B86" s="25"/>
      <c r="C86" s="25"/>
      <c r="D86" s="24"/>
      <c r="E86" s="24"/>
      <c r="F86" s="24"/>
      <c r="G86" s="24"/>
      <c r="H86" s="24"/>
      <c r="I86" s="24"/>
      <c r="J86" s="26"/>
      <c r="K86" s="24"/>
      <c r="L86" s="24"/>
      <c r="M86" s="24"/>
      <c r="N86" s="24"/>
      <c r="O86" s="24"/>
      <c r="P86" s="24"/>
      <c r="Q86" s="24"/>
      <c r="R86" s="24"/>
      <c r="S86" s="24"/>
      <c r="T86" s="24"/>
      <c r="U86" s="24"/>
      <c r="V86" s="24"/>
      <c r="W86" s="25"/>
      <c r="X86" s="25"/>
      <c r="Y86" s="25"/>
      <c r="Z86" s="25"/>
    </row>
    <row r="87" spans="1:26" ht="15" customHeight="1" x14ac:dyDescent="0.25">
      <c r="A87" s="25"/>
      <c r="B87" s="25"/>
      <c r="C87" s="25"/>
      <c r="D87" s="24"/>
      <c r="E87" s="24"/>
      <c r="F87" s="24"/>
      <c r="G87" s="24"/>
      <c r="H87" s="24"/>
      <c r="I87" s="24"/>
      <c r="J87" s="26"/>
      <c r="K87" s="24"/>
      <c r="L87" s="24"/>
      <c r="M87" s="24"/>
      <c r="N87" s="24"/>
      <c r="O87" s="24"/>
      <c r="P87" s="24"/>
      <c r="Q87" s="24"/>
      <c r="R87" s="24"/>
      <c r="S87" s="24"/>
      <c r="T87" s="24"/>
      <c r="U87" s="24"/>
      <c r="V87" s="24"/>
      <c r="W87" s="25"/>
      <c r="X87" s="25"/>
      <c r="Y87" s="25"/>
      <c r="Z87" s="25"/>
    </row>
    <row r="88" spans="1:26" ht="15" customHeight="1" x14ac:dyDescent="0.25">
      <c r="A88" s="25"/>
      <c r="B88" s="25"/>
      <c r="C88" s="25"/>
      <c r="D88" s="24"/>
      <c r="E88" s="24"/>
      <c r="F88" s="24"/>
      <c r="G88" s="24"/>
      <c r="H88" s="24"/>
      <c r="I88" s="24"/>
      <c r="J88" s="26"/>
      <c r="K88" s="24"/>
      <c r="L88" s="24"/>
      <c r="M88" s="24"/>
      <c r="N88" s="24"/>
      <c r="O88" s="24"/>
      <c r="P88" s="24"/>
      <c r="Q88" s="24"/>
      <c r="R88" s="24"/>
      <c r="S88" s="24"/>
      <c r="T88" s="24"/>
      <c r="U88" s="24"/>
      <c r="V88" s="24"/>
      <c r="W88" s="25"/>
      <c r="X88" s="25"/>
      <c r="Y88" s="25"/>
      <c r="Z88" s="25"/>
    </row>
    <row r="89" spans="1:26" ht="15" customHeight="1" x14ac:dyDescent="0.25">
      <c r="A89" s="25"/>
      <c r="B89" s="25"/>
      <c r="C89" s="25"/>
      <c r="D89" s="24"/>
      <c r="E89" s="24"/>
      <c r="F89" s="24"/>
      <c r="G89" s="24"/>
      <c r="H89" s="24"/>
      <c r="I89" s="24"/>
      <c r="J89" s="26"/>
      <c r="K89" s="24"/>
      <c r="L89" s="24"/>
      <c r="M89" s="24"/>
      <c r="N89" s="24"/>
      <c r="O89" s="24"/>
      <c r="P89" s="24"/>
      <c r="Q89" s="24"/>
      <c r="R89" s="24"/>
      <c r="S89" s="24"/>
      <c r="T89" s="24"/>
      <c r="U89" s="24"/>
      <c r="V89" s="24"/>
      <c r="W89" s="25"/>
      <c r="X89" s="25"/>
      <c r="Y89" s="25"/>
      <c r="Z89" s="25"/>
    </row>
    <row r="90" spans="1:26" ht="15" customHeight="1" x14ac:dyDescent="0.25">
      <c r="A90" s="25"/>
      <c r="B90" s="25"/>
      <c r="C90" s="25"/>
      <c r="D90" s="24"/>
      <c r="E90" s="24"/>
      <c r="F90" s="24"/>
      <c r="G90" s="24"/>
      <c r="H90" s="24"/>
      <c r="I90" s="24"/>
      <c r="J90" s="26"/>
      <c r="K90" s="24"/>
      <c r="L90" s="24"/>
      <c r="M90" s="24"/>
      <c r="N90" s="24"/>
      <c r="O90" s="24"/>
      <c r="P90" s="24"/>
      <c r="Q90" s="24"/>
      <c r="R90" s="24"/>
      <c r="S90" s="24"/>
      <c r="T90" s="24"/>
      <c r="U90" s="24"/>
      <c r="V90" s="24"/>
      <c r="W90" s="25"/>
      <c r="X90" s="25"/>
      <c r="Y90" s="25"/>
      <c r="Z90" s="25"/>
    </row>
    <row r="91" spans="1:26" ht="15" customHeight="1" x14ac:dyDescent="0.25">
      <c r="A91" s="25"/>
      <c r="B91" s="25"/>
      <c r="C91" s="25"/>
      <c r="D91" s="24"/>
      <c r="E91" s="24"/>
      <c r="F91" s="24"/>
      <c r="G91" s="24"/>
      <c r="H91" s="24"/>
      <c r="I91" s="24"/>
      <c r="J91" s="26"/>
      <c r="K91" s="24"/>
      <c r="L91" s="24"/>
      <c r="M91" s="24"/>
      <c r="N91" s="24"/>
      <c r="O91" s="24"/>
      <c r="P91" s="24"/>
      <c r="Q91" s="24"/>
      <c r="R91" s="24"/>
      <c r="S91" s="24"/>
      <c r="T91" s="24"/>
      <c r="U91" s="24"/>
      <c r="V91" s="24"/>
      <c r="W91" s="25"/>
      <c r="X91" s="25"/>
      <c r="Y91" s="25"/>
      <c r="Z91" s="25"/>
    </row>
    <row r="92" spans="1:26" ht="15" customHeight="1" x14ac:dyDescent="0.25">
      <c r="A92" s="25"/>
      <c r="B92" s="25"/>
      <c r="C92" s="25"/>
      <c r="D92" s="24"/>
      <c r="E92" s="24"/>
      <c r="F92" s="24"/>
      <c r="G92" s="24"/>
      <c r="H92" s="24"/>
      <c r="I92" s="24"/>
      <c r="J92" s="26"/>
      <c r="K92" s="24"/>
      <c r="L92" s="24"/>
      <c r="M92" s="24"/>
      <c r="N92" s="24"/>
      <c r="O92" s="24"/>
      <c r="P92" s="24"/>
      <c r="Q92" s="24"/>
      <c r="R92" s="24"/>
      <c r="S92" s="24"/>
      <c r="T92" s="24"/>
      <c r="U92" s="24"/>
      <c r="V92" s="24"/>
      <c r="W92" s="25"/>
      <c r="X92" s="25"/>
      <c r="Y92" s="25"/>
      <c r="Z92" s="25"/>
    </row>
    <row r="93" spans="1:26" ht="15" customHeight="1" x14ac:dyDescent="0.25">
      <c r="A93" s="25"/>
      <c r="B93" s="25"/>
      <c r="C93" s="25"/>
      <c r="D93" s="24"/>
      <c r="E93" s="24"/>
      <c r="F93" s="24"/>
      <c r="G93" s="24"/>
      <c r="H93" s="24"/>
      <c r="I93" s="24"/>
      <c r="J93" s="26"/>
      <c r="K93" s="24"/>
      <c r="L93" s="24"/>
      <c r="M93" s="24"/>
      <c r="N93" s="24"/>
      <c r="O93" s="24"/>
      <c r="P93" s="24"/>
      <c r="Q93" s="24"/>
      <c r="R93" s="24"/>
      <c r="S93" s="24"/>
      <c r="T93" s="24"/>
      <c r="U93" s="24"/>
      <c r="V93" s="24"/>
      <c r="W93" s="25"/>
      <c r="X93" s="25"/>
      <c r="Y93" s="25"/>
      <c r="Z93" s="25"/>
    </row>
    <row r="94" spans="1:26" ht="15" customHeight="1" x14ac:dyDescent="0.25">
      <c r="A94" s="25"/>
      <c r="B94" s="25"/>
      <c r="C94" s="25"/>
      <c r="D94" s="24"/>
      <c r="E94" s="24"/>
      <c r="F94" s="24"/>
      <c r="G94" s="24"/>
      <c r="H94" s="24"/>
      <c r="I94" s="24"/>
      <c r="J94" s="26"/>
      <c r="K94" s="24"/>
      <c r="L94" s="24"/>
      <c r="M94" s="24"/>
      <c r="N94" s="24"/>
      <c r="O94" s="24"/>
      <c r="P94" s="24"/>
      <c r="Q94" s="24"/>
      <c r="R94" s="24"/>
      <c r="S94" s="24"/>
      <c r="T94" s="24"/>
      <c r="U94" s="24"/>
      <c r="V94" s="24"/>
      <c r="W94" s="25"/>
      <c r="X94" s="25"/>
      <c r="Y94" s="25"/>
      <c r="Z94" s="25"/>
    </row>
    <row r="95" spans="1:26" ht="15" customHeight="1" x14ac:dyDescent="0.25">
      <c r="A95" s="25"/>
      <c r="B95" s="25"/>
      <c r="C95" s="25"/>
      <c r="D95" s="24"/>
      <c r="E95" s="24"/>
      <c r="F95" s="24"/>
      <c r="G95" s="24"/>
      <c r="H95" s="24"/>
      <c r="I95" s="24"/>
      <c r="J95" s="26"/>
      <c r="K95" s="24"/>
      <c r="L95" s="24"/>
      <c r="M95" s="24"/>
      <c r="N95" s="24"/>
      <c r="O95" s="24"/>
      <c r="P95" s="24"/>
      <c r="Q95" s="24"/>
      <c r="R95" s="24"/>
      <c r="S95" s="24"/>
      <c r="T95" s="24"/>
      <c r="U95" s="24"/>
      <c r="V95" s="24"/>
      <c r="W95" s="25"/>
      <c r="X95" s="25"/>
      <c r="Y95" s="25"/>
      <c r="Z95" s="25"/>
    </row>
    <row r="96" spans="1:26" ht="15" customHeight="1" x14ac:dyDescent="0.25">
      <c r="A96" s="25"/>
      <c r="B96" s="25"/>
      <c r="C96" s="25"/>
      <c r="D96" s="24"/>
      <c r="E96" s="24"/>
      <c r="F96" s="24"/>
      <c r="G96" s="24"/>
      <c r="H96" s="24"/>
      <c r="I96" s="24"/>
      <c r="J96" s="26"/>
      <c r="K96" s="24"/>
      <c r="L96" s="24"/>
      <c r="M96" s="24"/>
      <c r="N96" s="24"/>
      <c r="O96" s="24"/>
      <c r="P96" s="24"/>
      <c r="Q96" s="24"/>
      <c r="R96" s="24"/>
      <c r="S96" s="24"/>
      <c r="T96" s="24"/>
      <c r="U96" s="24"/>
      <c r="V96" s="24"/>
      <c r="W96" s="25"/>
      <c r="X96" s="25"/>
      <c r="Y96" s="25"/>
      <c r="Z96" s="25"/>
    </row>
    <row r="97" spans="1:26" ht="15" customHeight="1" x14ac:dyDescent="0.25">
      <c r="A97" s="25"/>
      <c r="B97" s="25"/>
      <c r="C97" s="25"/>
      <c r="D97" s="24"/>
      <c r="E97" s="24"/>
      <c r="F97" s="24"/>
      <c r="G97" s="24"/>
      <c r="H97" s="24"/>
      <c r="I97" s="24"/>
      <c r="J97" s="26"/>
      <c r="K97" s="24"/>
      <c r="L97" s="24"/>
      <c r="M97" s="24"/>
      <c r="N97" s="24"/>
      <c r="O97" s="24"/>
      <c r="P97" s="24"/>
      <c r="Q97" s="24"/>
      <c r="R97" s="24"/>
      <c r="S97" s="24"/>
      <c r="T97" s="24"/>
      <c r="U97" s="24"/>
      <c r="V97" s="24"/>
      <c r="W97" s="25"/>
      <c r="X97" s="25"/>
      <c r="Y97" s="25"/>
      <c r="Z97" s="25"/>
    </row>
    <row r="98" spans="1:26" ht="15" customHeight="1" x14ac:dyDescent="0.25">
      <c r="A98" s="25"/>
      <c r="B98" s="25"/>
      <c r="C98" s="25"/>
      <c r="D98" s="24"/>
      <c r="E98" s="24"/>
      <c r="F98" s="24"/>
      <c r="G98" s="24"/>
      <c r="H98" s="24"/>
      <c r="I98" s="24"/>
      <c r="J98" s="26"/>
      <c r="K98" s="24"/>
      <c r="L98" s="24"/>
      <c r="M98" s="24"/>
      <c r="N98" s="24"/>
      <c r="O98" s="24"/>
      <c r="P98" s="24"/>
      <c r="Q98" s="24"/>
      <c r="R98" s="24"/>
      <c r="S98" s="24"/>
      <c r="T98" s="24"/>
      <c r="U98" s="24"/>
      <c r="V98" s="24"/>
      <c r="W98" s="25"/>
      <c r="X98" s="25"/>
      <c r="Y98" s="25"/>
      <c r="Z98" s="25"/>
    </row>
    <row r="99" spans="1:26" ht="15" customHeight="1" x14ac:dyDescent="0.25">
      <c r="A99" s="25"/>
      <c r="B99" s="25"/>
      <c r="C99" s="25"/>
      <c r="D99" s="24"/>
      <c r="E99" s="24"/>
      <c r="F99" s="24"/>
      <c r="G99" s="24"/>
      <c r="H99" s="24"/>
      <c r="I99" s="24"/>
      <c r="J99" s="26"/>
      <c r="K99" s="24"/>
      <c r="L99" s="24"/>
      <c r="M99" s="24"/>
      <c r="N99" s="24"/>
      <c r="O99" s="24"/>
      <c r="P99" s="24"/>
      <c r="Q99" s="24"/>
      <c r="R99" s="24"/>
      <c r="S99" s="24"/>
      <c r="T99" s="24"/>
      <c r="U99" s="24"/>
      <c r="V99" s="24"/>
      <c r="W99" s="25"/>
      <c r="X99" s="25"/>
      <c r="Y99" s="25"/>
      <c r="Z99" s="25"/>
    </row>
    <row r="100" spans="1:26" ht="15" customHeight="1" x14ac:dyDescent="0.25">
      <c r="A100" s="25"/>
      <c r="B100" s="25"/>
      <c r="C100" s="25"/>
      <c r="D100" s="24"/>
      <c r="E100" s="24"/>
      <c r="F100" s="24"/>
      <c r="G100" s="24"/>
      <c r="H100" s="24"/>
      <c r="I100" s="24"/>
      <c r="J100" s="26"/>
      <c r="K100" s="24"/>
      <c r="L100" s="24"/>
      <c r="M100" s="24"/>
      <c r="N100" s="24"/>
      <c r="O100" s="24"/>
      <c r="P100" s="24"/>
      <c r="Q100" s="24"/>
      <c r="R100" s="24"/>
      <c r="S100" s="24"/>
      <c r="T100" s="24"/>
      <c r="U100" s="24"/>
      <c r="V100" s="24"/>
      <c r="W100" s="25"/>
      <c r="X100" s="25"/>
      <c r="Y100" s="25"/>
      <c r="Z100" s="25"/>
    </row>
    <row r="101" spans="1:26" ht="15" customHeight="1" x14ac:dyDescent="0.25">
      <c r="A101" s="25"/>
      <c r="B101" s="25"/>
      <c r="C101" s="25"/>
      <c r="D101" s="24"/>
      <c r="E101" s="24"/>
      <c r="F101" s="24"/>
      <c r="G101" s="24"/>
      <c r="H101" s="24"/>
      <c r="I101" s="24"/>
      <c r="J101" s="26"/>
      <c r="K101" s="24"/>
      <c r="L101" s="24"/>
      <c r="M101" s="24"/>
      <c r="N101" s="24"/>
      <c r="O101" s="24"/>
      <c r="P101" s="24"/>
      <c r="Q101" s="24"/>
      <c r="R101" s="24"/>
      <c r="S101" s="24"/>
      <c r="T101" s="24"/>
      <c r="U101" s="24"/>
      <c r="V101" s="24"/>
      <c r="W101" s="25"/>
      <c r="X101" s="25"/>
      <c r="Y101" s="25"/>
      <c r="Z101" s="25"/>
    </row>
    <row r="102" spans="1:26" ht="15" customHeight="1" x14ac:dyDescent="0.25">
      <c r="A102" s="25"/>
      <c r="B102" s="25"/>
      <c r="C102" s="25"/>
      <c r="D102" s="24"/>
      <c r="E102" s="24"/>
      <c r="F102" s="24"/>
      <c r="G102" s="24"/>
      <c r="H102" s="24"/>
      <c r="I102" s="24"/>
      <c r="J102" s="26"/>
      <c r="K102" s="24"/>
      <c r="L102" s="24"/>
      <c r="M102" s="24"/>
      <c r="N102" s="24"/>
      <c r="O102" s="24"/>
      <c r="P102" s="24"/>
      <c r="Q102" s="24"/>
      <c r="R102" s="24"/>
      <c r="S102" s="24"/>
      <c r="T102" s="24"/>
      <c r="U102" s="24"/>
      <c r="V102" s="24"/>
      <c r="W102" s="25"/>
      <c r="X102" s="25"/>
      <c r="Y102" s="25"/>
      <c r="Z102" s="25"/>
    </row>
    <row r="103" spans="1:26" ht="15" customHeight="1" x14ac:dyDescent="0.25">
      <c r="A103" s="25"/>
      <c r="B103" s="25"/>
      <c r="C103" s="25"/>
      <c r="D103" s="24"/>
      <c r="E103" s="24"/>
      <c r="F103" s="24"/>
      <c r="G103" s="24"/>
      <c r="H103" s="24"/>
      <c r="I103" s="24"/>
      <c r="J103" s="26"/>
      <c r="K103" s="24"/>
      <c r="L103" s="24"/>
      <c r="M103" s="24"/>
      <c r="N103" s="24"/>
      <c r="O103" s="24"/>
      <c r="P103" s="24"/>
      <c r="Q103" s="24"/>
      <c r="R103" s="24"/>
      <c r="S103" s="24"/>
      <c r="T103" s="24"/>
      <c r="U103" s="24"/>
      <c r="V103" s="24"/>
      <c r="W103" s="25"/>
      <c r="X103" s="25"/>
      <c r="Y103" s="25"/>
      <c r="Z103" s="25"/>
    </row>
    <row r="104" spans="1:26" ht="15" customHeight="1" x14ac:dyDescent="0.25">
      <c r="A104" s="25"/>
      <c r="B104" s="25"/>
      <c r="C104" s="25"/>
      <c r="D104" s="24"/>
      <c r="E104" s="24"/>
      <c r="F104" s="24"/>
      <c r="G104" s="24"/>
      <c r="H104" s="24"/>
      <c r="I104" s="24"/>
      <c r="J104" s="26"/>
      <c r="K104" s="24"/>
      <c r="L104" s="24"/>
      <c r="M104" s="24"/>
      <c r="N104" s="24"/>
      <c r="O104" s="24"/>
      <c r="P104" s="24"/>
      <c r="Q104" s="24"/>
      <c r="R104" s="24"/>
      <c r="S104" s="24"/>
      <c r="T104" s="24"/>
      <c r="U104" s="24"/>
      <c r="V104" s="24"/>
      <c r="W104" s="25"/>
      <c r="X104" s="25"/>
      <c r="Y104" s="25"/>
      <c r="Z104" s="25"/>
    </row>
    <row r="105" spans="1:26" ht="15" customHeight="1" x14ac:dyDescent="0.25">
      <c r="A105" s="25"/>
      <c r="B105" s="25"/>
      <c r="C105" s="25"/>
      <c r="D105" s="24"/>
      <c r="E105" s="24"/>
      <c r="F105" s="24"/>
      <c r="G105" s="24"/>
      <c r="H105" s="24"/>
      <c r="I105" s="24"/>
      <c r="J105" s="26"/>
      <c r="K105" s="24"/>
      <c r="L105" s="24"/>
      <c r="M105" s="24"/>
      <c r="N105" s="24"/>
      <c r="O105" s="24"/>
      <c r="P105" s="24"/>
      <c r="Q105" s="24"/>
      <c r="R105" s="24"/>
      <c r="S105" s="24"/>
      <c r="T105" s="24"/>
      <c r="U105" s="24"/>
      <c r="V105" s="24"/>
      <c r="W105" s="25"/>
      <c r="X105" s="25"/>
      <c r="Y105" s="25"/>
      <c r="Z105" s="25"/>
    </row>
    <row r="106" spans="1:26" ht="15" customHeight="1" x14ac:dyDescent="0.25">
      <c r="A106" s="25"/>
      <c r="B106" s="25"/>
      <c r="C106" s="25"/>
      <c r="D106" s="24"/>
      <c r="E106" s="24"/>
      <c r="F106" s="24"/>
      <c r="G106" s="24"/>
      <c r="H106" s="24"/>
      <c r="I106" s="24"/>
      <c r="J106" s="26"/>
      <c r="K106" s="24"/>
      <c r="L106" s="24"/>
      <c r="M106" s="24"/>
      <c r="N106" s="24"/>
      <c r="O106" s="24"/>
      <c r="P106" s="24"/>
      <c r="Q106" s="24"/>
      <c r="R106" s="24"/>
      <c r="S106" s="24"/>
      <c r="T106" s="24"/>
      <c r="U106" s="24"/>
      <c r="V106" s="24"/>
      <c r="W106" s="25"/>
      <c r="X106" s="25"/>
      <c r="Y106" s="25"/>
      <c r="Z106" s="25"/>
    </row>
    <row r="107" spans="1:26" ht="15" customHeight="1" x14ac:dyDescent="0.25">
      <c r="A107" s="25"/>
      <c r="B107" s="25"/>
      <c r="C107" s="25"/>
      <c r="D107" s="24"/>
      <c r="E107" s="24"/>
      <c r="F107" s="24"/>
      <c r="G107" s="24"/>
      <c r="H107" s="24"/>
      <c r="I107" s="24"/>
      <c r="J107" s="26"/>
      <c r="K107" s="24"/>
      <c r="L107" s="24"/>
      <c r="M107" s="24"/>
      <c r="N107" s="24"/>
      <c r="O107" s="24"/>
      <c r="P107" s="24"/>
      <c r="Q107" s="24"/>
      <c r="R107" s="24"/>
      <c r="S107" s="24"/>
      <c r="T107" s="24"/>
      <c r="U107" s="24"/>
      <c r="V107" s="24"/>
      <c r="W107" s="25"/>
      <c r="X107" s="25"/>
      <c r="Y107" s="25"/>
      <c r="Z107" s="25"/>
    </row>
    <row r="108" spans="1:26" ht="15" customHeight="1" x14ac:dyDescent="0.25">
      <c r="A108" s="25"/>
      <c r="B108" s="25"/>
      <c r="C108" s="25"/>
      <c r="D108" s="24"/>
      <c r="E108" s="24"/>
      <c r="F108" s="24"/>
      <c r="G108" s="24"/>
      <c r="H108" s="24"/>
      <c r="I108" s="24"/>
      <c r="J108" s="26"/>
      <c r="K108" s="24"/>
      <c r="L108" s="24"/>
      <c r="M108" s="24"/>
      <c r="N108" s="24"/>
      <c r="O108" s="24"/>
      <c r="P108" s="24"/>
      <c r="Q108" s="24"/>
      <c r="R108" s="24"/>
      <c r="S108" s="24"/>
      <c r="T108" s="24"/>
      <c r="U108" s="24"/>
      <c r="V108" s="24"/>
      <c r="W108" s="25"/>
      <c r="X108" s="25"/>
      <c r="Y108" s="25"/>
      <c r="Z108" s="25"/>
    </row>
    <row r="109" spans="1:26" ht="15" customHeight="1" x14ac:dyDescent="0.25">
      <c r="A109" s="25"/>
      <c r="B109" s="25"/>
      <c r="C109" s="25"/>
      <c r="D109" s="24"/>
      <c r="E109" s="24"/>
      <c r="F109" s="24"/>
      <c r="G109" s="24"/>
      <c r="H109" s="24"/>
      <c r="I109" s="24"/>
      <c r="J109" s="26"/>
      <c r="K109" s="24"/>
      <c r="L109" s="24"/>
      <c r="M109" s="24"/>
      <c r="N109" s="24"/>
      <c r="O109" s="24"/>
      <c r="P109" s="24"/>
      <c r="Q109" s="24"/>
      <c r="R109" s="24"/>
      <c r="S109" s="24"/>
      <c r="T109" s="24"/>
      <c r="U109" s="24"/>
      <c r="V109" s="24"/>
      <c r="W109" s="25"/>
      <c r="X109" s="25"/>
      <c r="Y109" s="25"/>
      <c r="Z109" s="25"/>
    </row>
    <row r="110" spans="1:26" ht="15" customHeight="1" x14ac:dyDescent="0.25">
      <c r="A110" s="25"/>
      <c r="B110" s="25"/>
      <c r="C110" s="25"/>
      <c r="D110" s="24"/>
      <c r="E110" s="24"/>
      <c r="F110" s="24"/>
      <c r="G110" s="24"/>
      <c r="H110" s="24"/>
      <c r="I110" s="24"/>
      <c r="J110" s="26"/>
      <c r="K110" s="24"/>
      <c r="L110" s="24"/>
      <c r="M110" s="24"/>
      <c r="N110" s="24"/>
      <c r="O110" s="24"/>
      <c r="P110" s="24"/>
      <c r="Q110" s="24"/>
      <c r="R110" s="24"/>
      <c r="S110" s="24"/>
      <c r="T110" s="24"/>
      <c r="U110" s="24"/>
      <c r="V110" s="24"/>
      <c r="W110" s="25"/>
      <c r="X110" s="25"/>
      <c r="Y110" s="25"/>
      <c r="Z110" s="25"/>
    </row>
    <row r="111" spans="1:26" ht="15" customHeight="1" x14ac:dyDescent="0.25">
      <c r="A111" s="25"/>
      <c r="B111" s="25"/>
      <c r="C111" s="25"/>
      <c r="D111" s="24"/>
      <c r="E111" s="24"/>
      <c r="F111" s="24"/>
      <c r="G111" s="24"/>
      <c r="H111" s="24"/>
      <c r="I111" s="24"/>
      <c r="J111" s="26"/>
      <c r="K111" s="24"/>
      <c r="L111" s="24"/>
      <c r="M111" s="24"/>
      <c r="N111" s="24"/>
      <c r="O111" s="24"/>
      <c r="P111" s="24"/>
      <c r="Q111" s="24"/>
      <c r="R111" s="24"/>
      <c r="S111" s="24"/>
      <c r="T111" s="24"/>
      <c r="U111" s="24"/>
      <c r="V111" s="24"/>
      <c r="W111" s="25"/>
      <c r="X111" s="25"/>
      <c r="Y111" s="25"/>
      <c r="Z111" s="25"/>
    </row>
    <row r="112" spans="1:26" ht="15" customHeight="1" x14ac:dyDescent="0.25">
      <c r="A112" s="25"/>
      <c r="B112" s="25"/>
      <c r="C112" s="25"/>
      <c r="D112" s="24"/>
      <c r="E112" s="24"/>
      <c r="F112" s="24"/>
      <c r="G112" s="24"/>
      <c r="H112" s="24"/>
      <c r="I112" s="24"/>
      <c r="J112" s="26"/>
      <c r="K112" s="24"/>
      <c r="L112" s="24"/>
      <c r="M112" s="24"/>
      <c r="N112" s="24"/>
      <c r="O112" s="24"/>
      <c r="P112" s="24"/>
      <c r="Q112" s="24"/>
      <c r="R112" s="24"/>
      <c r="S112" s="24"/>
      <c r="T112" s="24"/>
      <c r="U112" s="24"/>
      <c r="V112" s="24"/>
      <c r="W112" s="25"/>
      <c r="X112" s="25"/>
      <c r="Y112" s="25"/>
      <c r="Z112" s="25"/>
    </row>
    <row r="113" spans="1:26" ht="15" customHeight="1" x14ac:dyDescent="0.25">
      <c r="A113" s="25"/>
      <c r="B113" s="25"/>
      <c r="C113" s="25"/>
      <c r="D113" s="24"/>
      <c r="E113" s="24"/>
      <c r="F113" s="24"/>
      <c r="G113" s="24"/>
      <c r="H113" s="24"/>
      <c r="I113" s="24"/>
      <c r="J113" s="26"/>
      <c r="K113" s="24"/>
      <c r="L113" s="24"/>
      <c r="M113" s="24"/>
      <c r="N113" s="24"/>
      <c r="O113" s="24"/>
      <c r="P113" s="24"/>
      <c r="Q113" s="24"/>
      <c r="R113" s="24"/>
      <c r="S113" s="24"/>
      <c r="T113" s="24"/>
      <c r="U113" s="24"/>
      <c r="V113" s="24"/>
      <c r="W113" s="25"/>
      <c r="X113" s="25"/>
      <c r="Y113" s="25"/>
      <c r="Z113" s="25"/>
    </row>
    <row r="114" spans="1:26" ht="15" customHeight="1" x14ac:dyDescent="0.25">
      <c r="A114" s="25"/>
      <c r="B114" s="25"/>
      <c r="C114" s="25"/>
      <c r="D114" s="24"/>
      <c r="E114" s="24"/>
      <c r="F114" s="24"/>
      <c r="G114" s="24"/>
      <c r="H114" s="24"/>
      <c r="I114" s="24"/>
      <c r="J114" s="26"/>
      <c r="K114" s="24"/>
      <c r="L114" s="24"/>
      <c r="M114" s="24"/>
      <c r="N114" s="24"/>
      <c r="O114" s="24"/>
      <c r="P114" s="24"/>
      <c r="Q114" s="24"/>
      <c r="R114" s="24"/>
      <c r="S114" s="24"/>
      <c r="T114" s="24"/>
      <c r="U114" s="24"/>
      <c r="V114" s="24"/>
      <c r="W114" s="25"/>
      <c r="X114" s="25"/>
      <c r="Y114" s="25"/>
      <c r="Z114" s="25"/>
    </row>
    <row r="115" spans="1:26" ht="15" customHeight="1" x14ac:dyDescent="0.25">
      <c r="A115" s="25"/>
      <c r="B115" s="25"/>
      <c r="C115" s="25"/>
      <c r="D115" s="24"/>
      <c r="E115" s="24"/>
      <c r="F115" s="24"/>
      <c r="G115" s="24"/>
      <c r="H115" s="24"/>
      <c r="I115" s="24"/>
      <c r="J115" s="26"/>
      <c r="K115" s="24"/>
      <c r="L115" s="24"/>
      <c r="M115" s="24"/>
      <c r="N115" s="24"/>
      <c r="O115" s="24"/>
      <c r="P115" s="24"/>
      <c r="Q115" s="24"/>
      <c r="R115" s="24"/>
      <c r="S115" s="24"/>
      <c r="T115" s="24"/>
      <c r="U115" s="24"/>
      <c r="V115" s="24"/>
      <c r="W115" s="25"/>
      <c r="X115" s="25"/>
      <c r="Y115" s="25"/>
      <c r="Z115" s="25"/>
    </row>
    <row r="116" spans="1:26" ht="15" customHeight="1" x14ac:dyDescent="0.25">
      <c r="A116" s="25"/>
      <c r="B116" s="25"/>
      <c r="C116" s="25"/>
      <c r="D116" s="24"/>
      <c r="E116" s="24"/>
      <c r="F116" s="24"/>
      <c r="G116" s="24"/>
      <c r="H116" s="24"/>
      <c r="I116" s="24"/>
      <c r="J116" s="26"/>
      <c r="K116" s="24"/>
      <c r="L116" s="24"/>
      <c r="M116" s="24"/>
      <c r="N116" s="24"/>
      <c r="O116" s="24"/>
      <c r="P116" s="24"/>
      <c r="Q116" s="24"/>
      <c r="R116" s="24"/>
      <c r="S116" s="24"/>
      <c r="T116" s="24"/>
      <c r="U116" s="24"/>
      <c r="V116" s="24"/>
      <c r="W116" s="25"/>
      <c r="X116" s="25"/>
      <c r="Y116" s="25"/>
      <c r="Z116" s="25"/>
    </row>
    <row r="117" spans="1:26" ht="15" customHeight="1" x14ac:dyDescent="0.25">
      <c r="A117" s="25"/>
      <c r="B117" s="25"/>
      <c r="C117" s="25"/>
      <c r="D117" s="24"/>
      <c r="E117" s="24"/>
      <c r="F117" s="24"/>
      <c r="G117" s="24"/>
      <c r="H117" s="24"/>
      <c r="I117" s="24"/>
      <c r="J117" s="26"/>
      <c r="K117" s="24"/>
      <c r="L117" s="24"/>
      <c r="M117" s="24"/>
      <c r="N117" s="24"/>
      <c r="O117" s="24"/>
      <c r="P117" s="24"/>
      <c r="Q117" s="24"/>
      <c r="R117" s="24"/>
      <c r="S117" s="24"/>
      <c r="T117" s="24"/>
      <c r="U117" s="24"/>
      <c r="V117" s="24"/>
      <c r="W117" s="25"/>
      <c r="X117" s="25"/>
      <c r="Y117" s="25"/>
      <c r="Z117" s="25"/>
    </row>
    <row r="118" spans="1:26" ht="15" customHeight="1" x14ac:dyDescent="0.25">
      <c r="A118" s="25"/>
      <c r="B118" s="25"/>
      <c r="C118" s="25"/>
      <c r="D118" s="24"/>
      <c r="E118" s="24"/>
      <c r="F118" s="24"/>
      <c r="G118" s="24"/>
      <c r="H118" s="24"/>
      <c r="I118" s="24"/>
      <c r="J118" s="26"/>
      <c r="K118" s="24"/>
      <c r="L118" s="24"/>
      <c r="M118" s="24"/>
      <c r="N118" s="24"/>
      <c r="O118" s="24"/>
      <c r="P118" s="24"/>
      <c r="Q118" s="24"/>
      <c r="R118" s="24"/>
      <c r="S118" s="24"/>
      <c r="T118" s="24"/>
      <c r="U118" s="24"/>
      <c r="V118" s="24"/>
      <c r="W118" s="25"/>
      <c r="X118" s="25"/>
      <c r="Y118" s="25"/>
      <c r="Z118" s="25"/>
    </row>
    <row r="119" spans="1:26" ht="15" customHeight="1" x14ac:dyDescent="0.25">
      <c r="A119" s="25"/>
      <c r="B119" s="25"/>
      <c r="C119" s="25"/>
      <c r="D119" s="24"/>
      <c r="E119" s="24"/>
      <c r="F119" s="24"/>
      <c r="G119" s="24"/>
      <c r="H119" s="24"/>
      <c r="I119" s="24"/>
      <c r="J119" s="26"/>
      <c r="K119" s="24"/>
      <c r="L119" s="24"/>
      <c r="M119" s="24"/>
      <c r="N119" s="24"/>
      <c r="O119" s="24"/>
      <c r="P119" s="24"/>
      <c r="Q119" s="24"/>
      <c r="R119" s="24"/>
      <c r="S119" s="24"/>
      <c r="T119" s="24"/>
      <c r="U119" s="24"/>
      <c r="V119" s="24"/>
      <c r="W119" s="25"/>
      <c r="X119" s="25"/>
      <c r="Y119" s="25"/>
      <c r="Z119" s="25"/>
    </row>
    <row r="120" spans="1:26" ht="15" customHeight="1" x14ac:dyDescent="0.25">
      <c r="A120" s="25"/>
      <c r="B120" s="25"/>
      <c r="C120" s="25"/>
      <c r="D120" s="24"/>
      <c r="E120" s="24"/>
      <c r="F120" s="24"/>
      <c r="G120" s="24"/>
      <c r="H120" s="24"/>
      <c r="I120" s="24"/>
      <c r="J120" s="26"/>
      <c r="K120" s="24"/>
      <c r="L120" s="24"/>
      <c r="M120" s="24"/>
      <c r="N120" s="24"/>
      <c r="O120" s="24"/>
      <c r="P120" s="24"/>
      <c r="Q120" s="24"/>
      <c r="R120" s="24"/>
      <c r="S120" s="24"/>
      <c r="T120" s="24"/>
      <c r="U120" s="24"/>
      <c r="V120" s="24"/>
      <c r="W120" s="25"/>
      <c r="X120" s="25"/>
      <c r="Y120" s="25"/>
      <c r="Z120" s="25"/>
    </row>
    <row r="121" spans="1:26" ht="15" customHeight="1" x14ac:dyDescent="0.25">
      <c r="A121" s="25"/>
      <c r="B121" s="25"/>
      <c r="C121" s="25"/>
      <c r="D121" s="24"/>
      <c r="E121" s="24"/>
      <c r="F121" s="24"/>
      <c r="G121" s="24"/>
      <c r="H121" s="24"/>
      <c r="I121" s="24"/>
      <c r="J121" s="26"/>
      <c r="K121" s="24"/>
      <c r="L121" s="24"/>
      <c r="M121" s="24"/>
      <c r="N121" s="24"/>
      <c r="O121" s="24"/>
      <c r="P121" s="24"/>
      <c r="Q121" s="24"/>
      <c r="R121" s="24"/>
      <c r="S121" s="24"/>
      <c r="T121" s="24"/>
      <c r="U121" s="24"/>
      <c r="V121" s="24"/>
      <c r="W121" s="25"/>
      <c r="X121" s="25"/>
      <c r="Y121" s="25"/>
      <c r="Z121" s="25"/>
    </row>
    <row r="122" spans="1:26" ht="15" customHeight="1" x14ac:dyDescent="0.25">
      <c r="A122" s="25"/>
      <c r="B122" s="25"/>
      <c r="C122" s="25"/>
      <c r="D122" s="24"/>
      <c r="E122" s="24"/>
      <c r="F122" s="24"/>
      <c r="G122" s="24"/>
      <c r="H122" s="24"/>
      <c r="I122" s="24"/>
      <c r="J122" s="26"/>
      <c r="K122" s="24"/>
      <c r="L122" s="24"/>
      <c r="M122" s="24"/>
      <c r="N122" s="24"/>
      <c r="O122" s="24"/>
      <c r="P122" s="24"/>
      <c r="Q122" s="24"/>
      <c r="R122" s="24"/>
      <c r="S122" s="24"/>
      <c r="T122" s="24"/>
      <c r="U122" s="24"/>
      <c r="V122" s="24"/>
      <c r="W122" s="25"/>
      <c r="X122" s="25"/>
      <c r="Y122" s="25"/>
      <c r="Z122" s="25"/>
    </row>
    <row r="123" spans="1:26" ht="15" customHeight="1" x14ac:dyDescent="0.25">
      <c r="A123" s="25"/>
      <c r="B123" s="25"/>
      <c r="C123" s="25"/>
      <c r="D123" s="24"/>
      <c r="E123" s="24"/>
      <c r="F123" s="24"/>
      <c r="G123" s="24"/>
      <c r="H123" s="24"/>
      <c r="I123" s="24"/>
      <c r="J123" s="26"/>
      <c r="K123" s="24"/>
      <c r="L123" s="24"/>
      <c r="M123" s="24"/>
      <c r="N123" s="24"/>
      <c r="O123" s="24"/>
      <c r="P123" s="24"/>
      <c r="Q123" s="24"/>
      <c r="R123" s="24"/>
      <c r="S123" s="24"/>
      <c r="T123" s="24"/>
      <c r="U123" s="24"/>
      <c r="V123" s="24"/>
      <c r="W123" s="25"/>
      <c r="X123" s="25"/>
      <c r="Y123" s="25"/>
      <c r="Z123" s="25"/>
    </row>
    <row r="124" spans="1:26" ht="15" customHeight="1" x14ac:dyDescent="0.25">
      <c r="A124" s="25"/>
      <c r="B124" s="25"/>
      <c r="C124" s="25"/>
      <c r="D124" s="24"/>
      <c r="E124" s="24"/>
      <c r="F124" s="24"/>
      <c r="G124" s="24"/>
      <c r="H124" s="24"/>
      <c r="I124" s="24"/>
      <c r="J124" s="26"/>
      <c r="K124" s="24"/>
      <c r="L124" s="24"/>
      <c r="M124" s="24"/>
      <c r="N124" s="24"/>
      <c r="O124" s="24"/>
      <c r="P124" s="24"/>
      <c r="Q124" s="24"/>
      <c r="R124" s="24"/>
      <c r="S124" s="24"/>
      <c r="T124" s="24"/>
      <c r="U124" s="24"/>
      <c r="V124" s="24"/>
      <c r="W124" s="25"/>
      <c r="X124" s="25"/>
      <c r="Y124" s="25"/>
      <c r="Z124" s="25"/>
    </row>
    <row r="125" spans="1:26" ht="15" customHeight="1" x14ac:dyDescent="0.25">
      <c r="A125" s="25"/>
      <c r="B125" s="25"/>
      <c r="C125" s="25"/>
      <c r="D125" s="24"/>
      <c r="E125" s="24"/>
      <c r="F125" s="24"/>
      <c r="G125" s="24"/>
      <c r="H125" s="24"/>
      <c r="I125" s="24"/>
      <c r="J125" s="26"/>
      <c r="K125" s="24"/>
      <c r="L125" s="24"/>
      <c r="M125" s="24"/>
      <c r="N125" s="24"/>
      <c r="O125" s="24"/>
      <c r="P125" s="24"/>
      <c r="Q125" s="24"/>
      <c r="R125" s="24"/>
      <c r="S125" s="24"/>
      <c r="T125" s="24"/>
      <c r="U125" s="24"/>
      <c r="V125" s="24"/>
      <c r="W125" s="25"/>
      <c r="X125" s="25"/>
      <c r="Y125" s="25"/>
      <c r="Z125" s="25"/>
    </row>
    <row r="126" spans="1:26" ht="15" customHeight="1" x14ac:dyDescent="0.25">
      <c r="A126" s="25"/>
      <c r="B126" s="25"/>
      <c r="C126" s="25"/>
      <c r="D126" s="24"/>
      <c r="E126" s="24"/>
      <c r="F126" s="24"/>
      <c r="G126" s="24"/>
      <c r="H126" s="24"/>
      <c r="I126" s="24"/>
      <c r="J126" s="26"/>
      <c r="K126" s="24"/>
      <c r="L126" s="24"/>
      <c r="M126" s="24"/>
      <c r="N126" s="24"/>
      <c r="O126" s="24"/>
      <c r="P126" s="24"/>
      <c r="Q126" s="24"/>
      <c r="R126" s="24"/>
      <c r="S126" s="24"/>
      <c r="T126" s="24"/>
      <c r="U126" s="24"/>
      <c r="V126" s="24"/>
      <c r="W126" s="25"/>
      <c r="X126" s="25"/>
      <c r="Y126" s="25"/>
      <c r="Z126" s="25"/>
    </row>
    <row r="127" spans="1:26" ht="15" customHeight="1" x14ac:dyDescent="0.25">
      <c r="A127" s="25"/>
      <c r="B127" s="25"/>
      <c r="C127" s="25"/>
      <c r="D127" s="24"/>
      <c r="E127" s="24"/>
      <c r="F127" s="24"/>
      <c r="G127" s="24"/>
      <c r="H127" s="24"/>
      <c r="I127" s="24"/>
      <c r="J127" s="26"/>
      <c r="K127" s="24"/>
      <c r="L127" s="24"/>
      <c r="M127" s="24"/>
      <c r="N127" s="24"/>
      <c r="O127" s="24"/>
      <c r="P127" s="24"/>
      <c r="Q127" s="24"/>
      <c r="R127" s="24"/>
      <c r="S127" s="24"/>
      <c r="T127" s="24"/>
      <c r="U127" s="24"/>
      <c r="V127" s="24"/>
      <c r="W127" s="25"/>
      <c r="X127" s="25"/>
      <c r="Y127" s="25"/>
      <c r="Z127" s="25"/>
    </row>
    <row r="128" spans="1:26" ht="15" customHeight="1" x14ac:dyDescent="0.25">
      <c r="A128" s="25"/>
      <c r="B128" s="25"/>
      <c r="C128" s="25"/>
      <c r="D128" s="24"/>
      <c r="E128" s="24"/>
      <c r="F128" s="24"/>
      <c r="G128" s="24"/>
      <c r="H128" s="24"/>
      <c r="I128" s="24"/>
      <c r="J128" s="26"/>
      <c r="K128" s="24"/>
      <c r="L128" s="24"/>
      <c r="M128" s="24"/>
      <c r="N128" s="24"/>
      <c r="O128" s="24"/>
      <c r="P128" s="24"/>
      <c r="Q128" s="24"/>
      <c r="R128" s="24"/>
      <c r="S128" s="24"/>
      <c r="T128" s="24"/>
      <c r="U128" s="24"/>
      <c r="V128" s="24"/>
      <c r="W128" s="25"/>
      <c r="X128" s="25"/>
      <c r="Y128" s="25"/>
      <c r="Z128" s="25"/>
    </row>
    <row r="129" spans="1:26" ht="15" customHeight="1" x14ac:dyDescent="0.25">
      <c r="A129" s="25"/>
      <c r="B129" s="25"/>
      <c r="C129" s="25"/>
      <c r="D129" s="24"/>
      <c r="E129" s="24"/>
      <c r="F129" s="24"/>
      <c r="G129" s="24"/>
      <c r="H129" s="24"/>
      <c r="I129" s="24"/>
      <c r="J129" s="26"/>
      <c r="K129" s="24"/>
      <c r="L129" s="24"/>
      <c r="M129" s="24"/>
      <c r="N129" s="24"/>
      <c r="O129" s="24"/>
      <c r="P129" s="24"/>
      <c r="Q129" s="24"/>
      <c r="R129" s="24"/>
      <c r="S129" s="24"/>
      <c r="T129" s="24"/>
      <c r="U129" s="24"/>
      <c r="V129" s="24"/>
      <c r="W129" s="25"/>
      <c r="X129" s="25"/>
      <c r="Y129" s="25"/>
      <c r="Z129" s="25"/>
    </row>
    <row r="130" spans="1:26" ht="15" customHeight="1" x14ac:dyDescent="0.25">
      <c r="A130" s="25"/>
      <c r="B130" s="25"/>
      <c r="C130" s="25"/>
      <c r="D130" s="24"/>
      <c r="E130" s="24"/>
      <c r="F130" s="24"/>
      <c r="G130" s="24"/>
      <c r="H130" s="24"/>
      <c r="I130" s="24"/>
      <c r="J130" s="26"/>
      <c r="K130" s="24"/>
      <c r="L130" s="24"/>
      <c r="M130" s="24"/>
      <c r="N130" s="24"/>
      <c r="O130" s="24"/>
      <c r="P130" s="24"/>
      <c r="Q130" s="24"/>
      <c r="R130" s="24"/>
      <c r="S130" s="24"/>
      <c r="T130" s="24"/>
      <c r="U130" s="24"/>
      <c r="V130" s="24"/>
      <c r="W130" s="25"/>
      <c r="X130" s="25"/>
      <c r="Y130" s="25"/>
      <c r="Z130" s="25"/>
    </row>
    <row r="131" spans="1:26" ht="15" customHeight="1" x14ac:dyDescent="0.25">
      <c r="A131" s="25"/>
      <c r="B131" s="25"/>
      <c r="C131" s="25"/>
      <c r="D131" s="24"/>
      <c r="E131" s="24"/>
      <c r="F131" s="24"/>
      <c r="G131" s="24"/>
      <c r="H131" s="24"/>
      <c r="I131" s="24"/>
      <c r="J131" s="26"/>
      <c r="K131" s="24"/>
      <c r="L131" s="24"/>
      <c r="M131" s="24"/>
      <c r="N131" s="24"/>
      <c r="O131" s="24"/>
      <c r="P131" s="24"/>
      <c r="Q131" s="24"/>
      <c r="R131" s="24"/>
      <c r="S131" s="24"/>
      <c r="T131" s="24"/>
      <c r="U131" s="24"/>
      <c r="V131" s="24"/>
      <c r="W131" s="25"/>
      <c r="X131" s="25"/>
      <c r="Y131" s="25"/>
      <c r="Z131" s="25"/>
    </row>
    <row r="132" spans="1:26" ht="15" customHeight="1" x14ac:dyDescent="0.25">
      <c r="A132" s="25"/>
      <c r="B132" s="25"/>
      <c r="C132" s="25"/>
      <c r="D132" s="24"/>
      <c r="E132" s="24"/>
      <c r="F132" s="24"/>
      <c r="G132" s="24"/>
      <c r="H132" s="24"/>
      <c r="I132" s="24"/>
      <c r="J132" s="26"/>
      <c r="K132" s="24"/>
      <c r="L132" s="24"/>
      <c r="M132" s="24"/>
      <c r="N132" s="24"/>
      <c r="O132" s="24"/>
      <c r="P132" s="24"/>
      <c r="Q132" s="24"/>
      <c r="R132" s="24"/>
      <c r="S132" s="24"/>
      <c r="T132" s="24"/>
      <c r="U132" s="24"/>
      <c r="V132" s="24"/>
      <c r="W132" s="25"/>
      <c r="X132" s="25"/>
      <c r="Y132" s="25"/>
      <c r="Z132" s="25"/>
    </row>
    <row r="133" spans="1:26" ht="15" customHeight="1" x14ac:dyDescent="0.25">
      <c r="A133" s="25"/>
      <c r="B133" s="25"/>
      <c r="C133" s="25"/>
      <c r="D133" s="24"/>
      <c r="E133" s="24"/>
      <c r="F133" s="24"/>
      <c r="G133" s="24"/>
      <c r="H133" s="24"/>
      <c r="I133" s="24"/>
      <c r="J133" s="26"/>
      <c r="K133" s="24"/>
      <c r="L133" s="24"/>
      <c r="M133" s="24"/>
      <c r="N133" s="24"/>
      <c r="O133" s="24"/>
      <c r="P133" s="24"/>
      <c r="Q133" s="24"/>
      <c r="R133" s="24"/>
      <c r="S133" s="24"/>
      <c r="T133" s="24"/>
      <c r="U133" s="24"/>
      <c r="V133" s="24"/>
      <c r="W133" s="25"/>
      <c r="X133" s="25"/>
      <c r="Y133" s="25"/>
      <c r="Z133" s="25"/>
    </row>
    <row r="134" spans="1:26" ht="15" customHeight="1" x14ac:dyDescent="0.25">
      <c r="A134" s="25"/>
      <c r="B134" s="25"/>
      <c r="C134" s="25"/>
      <c r="D134" s="24"/>
      <c r="E134" s="24"/>
      <c r="F134" s="24"/>
      <c r="G134" s="24"/>
      <c r="H134" s="24"/>
      <c r="I134" s="24"/>
      <c r="J134" s="26"/>
      <c r="K134" s="24"/>
      <c r="L134" s="24"/>
      <c r="M134" s="24"/>
      <c r="N134" s="24"/>
      <c r="O134" s="24"/>
      <c r="P134" s="24"/>
      <c r="Q134" s="24"/>
      <c r="R134" s="24"/>
      <c r="S134" s="24"/>
      <c r="T134" s="24"/>
      <c r="U134" s="24"/>
      <c r="V134" s="24"/>
      <c r="W134" s="25"/>
      <c r="X134" s="25"/>
      <c r="Y134" s="25"/>
      <c r="Z134" s="25"/>
    </row>
    <row r="135" spans="1:26" ht="15" customHeight="1" x14ac:dyDescent="0.25">
      <c r="A135" s="25"/>
      <c r="B135" s="25"/>
      <c r="C135" s="25"/>
      <c r="D135" s="24"/>
      <c r="E135" s="24"/>
      <c r="F135" s="24"/>
      <c r="G135" s="24"/>
      <c r="H135" s="24"/>
      <c r="I135" s="24"/>
      <c r="J135" s="26"/>
      <c r="K135" s="24"/>
      <c r="L135" s="24"/>
      <c r="M135" s="24"/>
      <c r="N135" s="24"/>
      <c r="O135" s="24"/>
      <c r="P135" s="24"/>
      <c r="Q135" s="24"/>
      <c r="R135" s="24"/>
      <c r="S135" s="24"/>
      <c r="T135" s="24"/>
      <c r="U135" s="24"/>
      <c r="V135" s="24"/>
      <c r="W135" s="25"/>
      <c r="X135" s="25"/>
      <c r="Y135" s="25"/>
      <c r="Z135" s="25"/>
    </row>
    <row r="136" spans="1:26" ht="15" customHeight="1" x14ac:dyDescent="0.25">
      <c r="A136" s="25"/>
      <c r="B136" s="25"/>
      <c r="C136" s="25"/>
      <c r="D136" s="24"/>
      <c r="E136" s="24"/>
      <c r="F136" s="24"/>
      <c r="G136" s="24"/>
      <c r="H136" s="24"/>
      <c r="I136" s="24"/>
      <c r="J136" s="26"/>
      <c r="K136" s="24"/>
      <c r="L136" s="24"/>
      <c r="M136" s="24"/>
      <c r="N136" s="24"/>
      <c r="O136" s="24"/>
      <c r="P136" s="24"/>
      <c r="Q136" s="24"/>
      <c r="R136" s="24"/>
      <c r="S136" s="24"/>
      <c r="T136" s="24"/>
      <c r="U136" s="24"/>
      <c r="V136" s="24"/>
      <c r="W136" s="25"/>
      <c r="X136" s="25"/>
      <c r="Y136" s="25"/>
      <c r="Z136" s="25"/>
    </row>
    <row r="137" spans="1:26" ht="15" customHeight="1" x14ac:dyDescent="0.25">
      <c r="A137" s="25"/>
      <c r="B137" s="25"/>
      <c r="C137" s="25"/>
      <c r="D137" s="24"/>
      <c r="E137" s="24"/>
      <c r="F137" s="24"/>
      <c r="G137" s="24"/>
      <c r="H137" s="24"/>
      <c r="I137" s="24"/>
      <c r="J137" s="26"/>
      <c r="K137" s="24"/>
      <c r="L137" s="24"/>
      <c r="M137" s="24"/>
      <c r="N137" s="24"/>
      <c r="O137" s="24"/>
      <c r="P137" s="24"/>
      <c r="Q137" s="24"/>
      <c r="R137" s="24"/>
      <c r="S137" s="24"/>
      <c r="T137" s="24"/>
      <c r="U137" s="24"/>
      <c r="V137" s="24"/>
      <c r="W137" s="25"/>
      <c r="X137" s="25"/>
      <c r="Y137" s="25"/>
      <c r="Z137" s="25"/>
    </row>
    <row r="138" spans="1:26" ht="15" customHeight="1" x14ac:dyDescent="0.25">
      <c r="A138" s="25"/>
      <c r="B138" s="25"/>
      <c r="C138" s="25"/>
      <c r="D138" s="24"/>
      <c r="E138" s="24"/>
      <c r="F138" s="24"/>
      <c r="G138" s="24"/>
      <c r="H138" s="24"/>
      <c r="I138" s="24"/>
      <c r="J138" s="26"/>
      <c r="K138" s="24"/>
      <c r="L138" s="24"/>
      <c r="M138" s="24"/>
      <c r="N138" s="24"/>
      <c r="O138" s="24"/>
      <c r="P138" s="24"/>
      <c r="Q138" s="24"/>
      <c r="R138" s="24"/>
      <c r="S138" s="24"/>
      <c r="T138" s="24"/>
      <c r="U138" s="24"/>
      <c r="V138" s="24"/>
      <c r="W138" s="25"/>
      <c r="X138" s="25"/>
      <c r="Y138" s="25"/>
      <c r="Z138" s="25"/>
    </row>
    <row r="139" spans="1:26" ht="15" customHeight="1" x14ac:dyDescent="0.25">
      <c r="A139" s="25"/>
      <c r="B139" s="25"/>
      <c r="C139" s="25"/>
      <c r="D139" s="24"/>
      <c r="E139" s="24"/>
      <c r="F139" s="24"/>
      <c r="G139" s="24"/>
      <c r="H139" s="24"/>
      <c r="I139" s="24"/>
      <c r="J139" s="26"/>
      <c r="K139" s="24"/>
      <c r="L139" s="24"/>
      <c r="M139" s="24"/>
      <c r="N139" s="24"/>
      <c r="O139" s="24"/>
      <c r="P139" s="24"/>
      <c r="Q139" s="24"/>
      <c r="R139" s="24"/>
      <c r="S139" s="24"/>
      <c r="T139" s="24"/>
      <c r="U139" s="24"/>
      <c r="V139" s="24"/>
      <c r="W139" s="25"/>
      <c r="X139" s="25"/>
      <c r="Y139" s="25"/>
      <c r="Z139" s="25"/>
    </row>
    <row r="140" spans="1:26" ht="15" customHeight="1" x14ac:dyDescent="0.25">
      <c r="A140" s="25"/>
      <c r="B140" s="25"/>
      <c r="C140" s="25"/>
      <c r="D140" s="24"/>
      <c r="E140" s="24"/>
      <c r="F140" s="24"/>
      <c r="G140" s="24"/>
      <c r="H140" s="24"/>
      <c r="I140" s="24"/>
      <c r="J140" s="26"/>
      <c r="K140" s="24"/>
      <c r="L140" s="24"/>
      <c r="M140" s="24"/>
      <c r="N140" s="24"/>
      <c r="O140" s="24"/>
      <c r="P140" s="24"/>
      <c r="Q140" s="24"/>
      <c r="R140" s="24"/>
      <c r="S140" s="24"/>
      <c r="T140" s="24"/>
      <c r="U140" s="24"/>
      <c r="V140" s="24"/>
      <c r="W140" s="25"/>
      <c r="X140" s="25"/>
      <c r="Y140" s="25"/>
      <c r="Z140" s="25"/>
    </row>
    <row r="141" spans="1:26" ht="15" customHeight="1" x14ac:dyDescent="0.25">
      <c r="A141" s="25"/>
      <c r="B141" s="25"/>
      <c r="C141" s="25"/>
      <c r="D141" s="24"/>
      <c r="E141" s="24"/>
      <c r="F141" s="24"/>
      <c r="G141" s="24"/>
      <c r="H141" s="24"/>
      <c r="I141" s="24"/>
      <c r="J141" s="26"/>
      <c r="K141" s="24"/>
      <c r="L141" s="24"/>
      <c r="M141" s="24"/>
      <c r="N141" s="24"/>
      <c r="O141" s="24"/>
      <c r="P141" s="24"/>
      <c r="Q141" s="24"/>
      <c r="R141" s="24"/>
      <c r="S141" s="24"/>
      <c r="T141" s="24"/>
      <c r="U141" s="24"/>
      <c r="V141" s="24"/>
      <c r="W141" s="25"/>
      <c r="X141" s="25"/>
      <c r="Y141" s="25"/>
      <c r="Z141" s="25"/>
    </row>
    <row r="142" spans="1:26" ht="15" customHeight="1" x14ac:dyDescent="0.25">
      <c r="A142" s="25"/>
      <c r="B142" s="25"/>
      <c r="C142" s="25"/>
      <c r="D142" s="24"/>
      <c r="E142" s="24"/>
      <c r="F142" s="24"/>
      <c r="G142" s="24"/>
      <c r="H142" s="24"/>
      <c r="I142" s="24"/>
      <c r="J142" s="26"/>
      <c r="K142" s="24"/>
      <c r="L142" s="24"/>
      <c r="M142" s="24"/>
      <c r="N142" s="24"/>
      <c r="O142" s="24"/>
      <c r="P142" s="24"/>
      <c r="Q142" s="24"/>
      <c r="R142" s="24"/>
      <c r="S142" s="24"/>
      <c r="T142" s="24"/>
      <c r="U142" s="24"/>
      <c r="V142" s="24"/>
      <c r="W142" s="25"/>
      <c r="X142" s="25"/>
      <c r="Y142" s="25"/>
      <c r="Z142" s="25"/>
    </row>
    <row r="143" spans="1:26" ht="15" customHeight="1" x14ac:dyDescent="0.25">
      <c r="A143" s="25"/>
      <c r="B143" s="25"/>
      <c r="C143" s="25"/>
      <c r="D143" s="24"/>
      <c r="E143" s="24"/>
      <c r="F143" s="24"/>
      <c r="G143" s="24"/>
      <c r="H143" s="24"/>
      <c r="I143" s="24"/>
      <c r="J143" s="26"/>
      <c r="K143" s="24"/>
      <c r="L143" s="24"/>
      <c r="M143" s="24"/>
      <c r="N143" s="24"/>
      <c r="O143" s="24"/>
      <c r="P143" s="24"/>
      <c r="Q143" s="24"/>
      <c r="R143" s="24"/>
      <c r="S143" s="24"/>
      <c r="T143" s="24"/>
      <c r="U143" s="24"/>
      <c r="V143" s="24"/>
      <c r="W143" s="25"/>
      <c r="X143" s="25"/>
      <c r="Y143" s="25"/>
      <c r="Z143" s="25"/>
    </row>
    <row r="144" spans="1:26" ht="15" customHeight="1" x14ac:dyDescent="0.25">
      <c r="A144" s="25"/>
      <c r="B144" s="25"/>
      <c r="C144" s="25"/>
      <c r="D144" s="24"/>
      <c r="E144" s="24"/>
      <c r="F144" s="24"/>
      <c r="G144" s="24"/>
      <c r="H144" s="24"/>
      <c r="I144" s="24"/>
      <c r="J144" s="26"/>
      <c r="K144" s="24"/>
      <c r="L144" s="24"/>
      <c r="M144" s="24"/>
      <c r="N144" s="24"/>
      <c r="O144" s="24"/>
      <c r="P144" s="24"/>
      <c r="Q144" s="24"/>
      <c r="R144" s="24"/>
      <c r="S144" s="24"/>
      <c r="T144" s="24"/>
      <c r="U144" s="24"/>
      <c r="V144" s="24"/>
      <c r="W144" s="25"/>
      <c r="X144" s="25"/>
      <c r="Y144" s="25"/>
      <c r="Z144" s="25"/>
    </row>
    <row r="145" spans="1:26" ht="15" customHeight="1" x14ac:dyDescent="0.25">
      <c r="A145" s="25"/>
      <c r="B145" s="25"/>
      <c r="C145" s="25"/>
      <c r="D145" s="24"/>
      <c r="E145" s="24"/>
      <c r="F145" s="24"/>
      <c r="G145" s="24"/>
      <c r="H145" s="24"/>
      <c r="I145" s="24"/>
      <c r="J145" s="26"/>
      <c r="K145" s="24"/>
      <c r="L145" s="24"/>
      <c r="M145" s="24"/>
      <c r="N145" s="24"/>
      <c r="O145" s="24"/>
      <c r="P145" s="24"/>
      <c r="Q145" s="24"/>
      <c r="R145" s="24"/>
      <c r="S145" s="24"/>
      <c r="T145" s="24"/>
      <c r="U145" s="24"/>
      <c r="V145" s="24"/>
      <c r="W145" s="25"/>
      <c r="X145" s="25"/>
      <c r="Y145" s="25"/>
      <c r="Z145" s="25"/>
    </row>
    <row r="146" spans="1:26" ht="15" customHeight="1" x14ac:dyDescent="0.25">
      <c r="A146" s="25"/>
      <c r="B146" s="25"/>
      <c r="C146" s="25"/>
      <c r="D146" s="24"/>
      <c r="E146" s="24"/>
      <c r="F146" s="24"/>
      <c r="G146" s="24"/>
      <c r="H146" s="24"/>
      <c r="I146" s="24"/>
      <c r="J146" s="26"/>
      <c r="K146" s="24"/>
      <c r="L146" s="24"/>
      <c r="M146" s="24"/>
      <c r="N146" s="24"/>
      <c r="O146" s="24"/>
      <c r="P146" s="24"/>
      <c r="Q146" s="24"/>
      <c r="R146" s="24"/>
      <c r="S146" s="24"/>
      <c r="T146" s="24"/>
      <c r="U146" s="24"/>
      <c r="V146" s="24"/>
      <c r="W146" s="25"/>
      <c r="X146" s="25"/>
      <c r="Y146" s="25"/>
      <c r="Z146" s="25"/>
    </row>
    <row r="147" spans="1:26" ht="15" customHeight="1" x14ac:dyDescent="0.25">
      <c r="A147" s="25"/>
      <c r="B147" s="25"/>
      <c r="C147" s="25"/>
      <c r="D147" s="24"/>
      <c r="E147" s="24"/>
      <c r="F147" s="24"/>
      <c r="G147" s="24"/>
      <c r="H147" s="24"/>
      <c r="I147" s="24"/>
      <c r="J147" s="26"/>
      <c r="K147" s="24"/>
      <c r="L147" s="24"/>
      <c r="M147" s="24"/>
      <c r="N147" s="24"/>
      <c r="O147" s="24"/>
      <c r="P147" s="24"/>
      <c r="Q147" s="24"/>
      <c r="R147" s="24"/>
      <c r="S147" s="24"/>
      <c r="T147" s="24"/>
      <c r="U147" s="24"/>
      <c r="V147" s="24"/>
      <c r="W147" s="25"/>
      <c r="X147" s="25"/>
      <c r="Y147" s="25"/>
      <c r="Z147" s="25"/>
    </row>
    <row r="148" spans="1:26" ht="15" customHeight="1" x14ac:dyDescent="0.25">
      <c r="A148" s="25"/>
      <c r="B148" s="25"/>
      <c r="C148" s="25"/>
      <c r="D148" s="24"/>
      <c r="E148" s="24"/>
      <c r="F148" s="24"/>
      <c r="G148" s="24"/>
      <c r="H148" s="24"/>
      <c r="I148" s="24"/>
      <c r="J148" s="26"/>
      <c r="K148" s="24"/>
      <c r="L148" s="24"/>
      <c r="M148" s="24"/>
      <c r="N148" s="24"/>
      <c r="O148" s="24"/>
      <c r="P148" s="24"/>
      <c r="Q148" s="24"/>
      <c r="R148" s="24"/>
      <c r="S148" s="24"/>
      <c r="T148" s="24"/>
      <c r="U148" s="24"/>
      <c r="V148" s="24"/>
      <c r="W148" s="25"/>
      <c r="X148" s="25"/>
      <c r="Y148" s="25"/>
      <c r="Z148" s="25"/>
    </row>
    <row r="149" spans="1:26" ht="15" customHeight="1" x14ac:dyDescent="0.25">
      <c r="A149" s="25"/>
      <c r="B149" s="25"/>
      <c r="C149" s="25"/>
      <c r="D149" s="24"/>
      <c r="E149" s="24"/>
      <c r="F149" s="24"/>
      <c r="G149" s="24"/>
      <c r="H149" s="24"/>
      <c r="I149" s="24"/>
      <c r="J149" s="26"/>
      <c r="K149" s="24"/>
      <c r="L149" s="24"/>
      <c r="M149" s="24"/>
      <c r="N149" s="24"/>
      <c r="O149" s="24"/>
      <c r="P149" s="24"/>
      <c r="Q149" s="24"/>
      <c r="R149" s="24"/>
      <c r="S149" s="24"/>
      <c r="T149" s="24"/>
      <c r="U149" s="24"/>
      <c r="V149" s="24"/>
      <c r="W149" s="25"/>
      <c r="X149" s="25"/>
      <c r="Y149" s="25"/>
      <c r="Z149" s="25"/>
    </row>
    <row r="150" spans="1:26" ht="15" customHeight="1" x14ac:dyDescent="0.25">
      <c r="A150" s="25"/>
      <c r="B150" s="25"/>
      <c r="C150" s="25"/>
      <c r="D150" s="24"/>
      <c r="E150" s="24"/>
      <c r="F150" s="24"/>
      <c r="G150" s="24"/>
      <c r="H150" s="24"/>
      <c r="I150" s="24"/>
      <c r="J150" s="26"/>
      <c r="K150" s="24"/>
      <c r="L150" s="24"/>
      <c r="M150" s="24"/>
      <c r="N150" s="24"/>
      <c r="O150" s="24"/>
      <c r="P150" s="24"/>
      <c r="Q150" s="24"/>
      <c r="R150" s="24"/>
      <c r="S150" s="24"/>
      <c r="T150" s="24"/>
      <c r="U150" s="24"/>
      <c r="V150" s="24"/>
      <c r="W150" s="25"/>
      <c r="X150" s="25"/>
      <c r="Y150" s="25"/>
      <c r="Z150" s="25"/>
    </row>
    <row r="151" spans="1:26" ht="15" customHeight="1" x14ac:dyDescent="0.25">
      <c r="A151" s="25"/>
      <c r="B151" s="25"/>
      <c r="C151" s="25"/>
      <c r="D151" s="24"/>
      <c r="E151" s="24"/>
      <c r="F151" s="24"/>
      <c r="G151" s="24"/>
      <c r="H151" s="24"/>
      <c r="I151" s="24"/>
      <c r="J151" s="26"/>
      <c r="K151" s="24"/>
      <c r="L151" s="24"/>
      <c r="M151" s="24"/>
      <c r="N151" s="24"/>
      <c r="O151" s="24"/>
      <c r="P151" s="24"/>
      <c r="Q151" s="24"/>
      <c r="R151" s="24"/>
      <c r="S151" s="24"/>
      <c r="T151" s="24"/>
      <c r="U151" s="24"/>
      <c r="V151" s="24"/>
      <c r="W151" s="25"/>
      <c r="X151" s="25"/>
      <c r="Y151" s="25"/>
      <c r="Z151" s="25"/>
    </row>
    <row r="152" spans="1:26" ht="15" customHeight="1" x14ac:dyDescent="0.25">
      <c r="A152" s="25"/>
      <c r="B152" s="25"/>
      <c r="C152" s="25"/>
      <c r="D152" s="24"/>
      <c r="E152" s="24"/>
      <c r="F152" s="24"/>
      <c r="G152" s="24"/>
      <c r="H152" s="24"/>
      <c r="I152" s="24"/>
      <c r="J152" s="26"/>
      <c r="K152" s="24"/>
      <c r="L152" s="24"/>
      <c r="M152" s="24"/>
      <c r="N152" s="24"/>
      <c r="O152" s="24"/>
      <c r="P152" s="24"/>
      <c r="Q152" s="24"/>
      <c r="R152" s="24"/>
      <c r="S152" s="24"/>
      <c r="T152" s="24"/>
      <c r="U152" s="24"/>
      <c r="V152" s="24"/>
      <c r="W152" s="25"/>
      <c r="X152" s="25"/>
      <c r="Y152" s="25"/>
      <c r="Z152" s="25"/>
    </row>
    <row r="153" spans="1:26" ht="15" customHeight="1" x14ac:dyDescent="0.25">
      <c r="A153" s="25"/>
      <c r="B153" s="25"/>
      <c r="C153" s="25"/>
      <c r="D153" s="24"/>
      <c r="E153" s="24"/>
      <c r="F153" s="24"/>
      <c r="G153" s="24"/>
      <c r="H153" s="24"/>
      <c r="I153" s="24"/>
      <c r="J153" s="26"/>
      <c r="K153" s="24"/>
      <c r="L153" s="24"/>
      <c r="M153" s="24"/>
      <c r="N153" s="24"/>
      <c r="O153" s="24"/>
      <c r="P153" s="24"/>
      <c r="Q153" s="24"/>
      <c r="R153" s="24"/>
      <c r="S153" s="24"/>
      <c r="T153" s="24"/>
      <c r="U153" s="24"/>
      <c r="V153" s="24"/>
      <c r="W153" s="25"/>
      <c r="X153" s="25"/>
      <c r="Y153" s="25"/>
      <c r="Z153" s="25"/>
    </row>
    <row r="154" spans="1:26" ht="15" customHeight="1" x14ac:dyDescent="0.25">
      <c r="A154" s="25"/>
      <c r="B154" s="25"/>
      <c r="C154" s="25"/>
      <c r="D154" s="24"/>
      <c r="E154" s="24"/>
      <c r="F154" s="24"/>
      <c r="G154" s="24"/>
      <c r="H154" s="24"/>
      <c r="I154" s="24"/>
      <c r="J154" s="26"/>
      <c r="K154" s="24"/>
      <c r="L154" s="24"/>
      <c r="M154" s="24"/>
      <c r="N154" s="24"/>
      <c r="O154" s="24"/>
      <c r="P154" s="24"/>
      <c r="Q154" s="24"/>
      <c r="R154" s="24"/>
      <c r="S154" s="24"/>
      <c r="T154" s="24"/>
      <c r="U154" s="24"/>
      <c r="V154" s="24"/>
      <c r="W154" s="25"/>
      <c r="X154" s="25"/>
      <c r="Y154" s="25"/>
      <c r="Z154" s="25"/>
    </row>
    <row r="155" spans="1:26" ht="15" customHeight="1" x14ac:dyDescent="0.25">
      <c r="A155" s="25"/>
      <c r="B155" s="25"/>
      <c r="C155" s="25"/>
      <c r="D155" s="24"/>
      <c r="E155" s="24"/>
      <c r="F155" s="24"/>
      <c r="G155" s="24"/>
      <c r="H155" s="24"/>
      <c r="I155" s="24"/>
      <c r="J155" s="26"/>
      <c r="K155" s="24"/>
      <c r="L155" s="24"/>
      <c r="M155" s="24"/>
      <c r="N155" s="24"/>
      <c r="O155" s="24"/>
      <c r="P155" s="24"/>
      <c r="Q155" s="24"/>
      <c r="R155" s="24"/>
      <c r="S155" s="24"/>
      <c r="T155" s="24"/>
      <c r="U155" s="24"/>
      <c r="V155" s="24"/>
      <c r="W155" s="25"/>
      <c r="X155" s="25"/>
      <c r="Y155" s="25"/>
      <c r="Z155" s="25"/>
    </row>
    <row r="156" spans="1:26" ht="15" customHeight="1" x14ac:dyDescent="0.25">
      <c r="A156" s="25"/>
      <c r="B156" s="25"/>
      <c r="C156" s="25"/>
      <c r="D156" s="24"/>
      <c r="E156" s="24"/>
      <c r="F156" s="24"/>
      <c r="G156" s="24"/>
      <c r="H156" s="24"/>
      <c r="I156" s="24"/>
      <c r="J156" s="26"/>
      <c r="K156" s="24"/>
      <c r="L156" s="24"/>
      <c r="M156" s="24"/>
      <c r="N156" s="24"/>
      <c r="O156" s="24"/>
      <c r="P156" s="24"/>
      <c r="Q156" s="24"/>
      <c r="R156" s="24"/>
      <c r="S156" s="24"/>
      <c r="T156" s="24"/>
      <c r="U156" s="24"/>
      <c r="V156" s="24"/>
      <c r="W156" s="25"/>
      <c r="X156" s="25"/>
      <c r="Y156" s="25"/>
      <c r="Z156" s="25"/>
    </row>
    <row r="157" spans="1:26" ht="15" customHeight="1" x14ac:dyDescent="0.25">
      <c r="A157" s="25"/>
      <c r="B157" s="25"/>
      <c r="C157" s="25"/>
      <c r="D157" s="24"/>
      <c r="E157" s="24"/>
      <c r="F157" s="24"/>
      <c r="G157" s="24"/>
      <c r="H157" s="24"/>
      <c r="I157" s="24"/>
      <c r="J157" s="26"/>
      <c r="K157" s="24"/>
      <c r="L157" s="24"/>
      <c r="M157" s="24"/>
      <c r="N157" s="24"/>
      <c r="O157" s="24"/>
      <c r="P157" s="24"/>
      <c r="Q157" s="24"/>
      <c r="R157" s="24"/>
      <c r="S157" s="24"/>
      <c r="T157" s="24"/>
      <c r="U157" s="24"/>
      <c r="V157" s="24"/>
      <c r="W157" s="25"/>
      <c r="X157" s="25"/>
      <c r="Y157" s="25"/>
      <c r="Z157" s="25"/>
    </row>
    <row r="158" spans="1:26" ht="15" customHeight="1" x14ac:dyDescent="0.25">
      <c r="A158" s="25"/>
      <c r="B158" s="25"/>
      <c r="C158" s="25"/>
      <c r="D158" s="24"/>
      <c r="E158" s="24"/>
      <c r="F158" s="24"/>
      <c r="G158" s="24"/>
      <c r="H158" s="24"/>
      <c r="I158" s="24"/>
      <c r="J158" s="26"/>
      <c r="K158" s="24"/>
      <c r="L158" s="24"/>
      <c r="M158" s="24"/>
      <c r="N158" s="24"/>
      <c r="O158" s="24"/>
      <c r="P158" s="24"/>
      <c r="Q158" s="24"/>
      <c r="R158" s="24"/>
      <c r="S158" s="24"/>
      <c r="T158" s="24"/>
      <c r="U158" s="24"/>
      <c r="V158" s="24"/>
      <c r="W158" s="25"/>
      <c r="X158" s="25"/>
      <c r="Y158" s="25"/>
      <c r="Z158" s="25"/>
    </row>
    <row r="159" spans="1:26" ht="15" customHeight="1" x14ac:dyDescent="0.25">
      <c r="A159" s="25"/>
      <c r="B159" s="25"/>
      <c r="C159" s="25"/>
      <c r="D159" s="24"/>
      <c r="E159" s="24"/>
      <c r="F159" s="24"/>
      <c r="G159" s="24"/>
      <c r="H159" s="24"/>
      <c r="I159" s="24"/>
      <c r="J159" s="26"/>
      <c r="K159" s="24"/>
      <c r="L159" s="24"/>
      <c r="M159" s="24"/>
      <c r="N159" s="24"/>
      <c r="O159" s="24"/>
      <c r="P159" s="24"/>
      <c r="Q159" s="24"/>
      <c r="R159" s="24"/>
      <c r="S159" s="24"/>
      <c r="T159" s="24"/>
      <c r="U159" s="24"/>
      <c r="V159" s="24"/>
      <c r="W159" s="25"/>
      <c r="X159" s="25"/>
      <c r="Y159" s="25"/>
      <c r="Z159" s="25"/>
    </row>
    <row r="160" spans="1:26" ht="15" customHeight="1" x14ac:dyDescent="0.25">
      <c r="A160" s="25"/>
      <c r="B160" s="25"/>
      <c r="C160" s="25"/>
      <c r="D160" s="24"/>
      <c r="E160" s="24"/>
      <c r="F160" s="24"/>
      <c r="G160" s="24"/>
      <c r="H160" s="24"/>
      <c r="I160" s="24"/>
      <c r="J160" s="26"/>
      <c r="K160" s="24"/>
      <c r="L160" s="24"/>
      <c r="M160" s="24"/>
      <c r="N160" s="24"/>
      <c r="O160" s="24"/>
      <c r="P160" s="24"/>
      <c r="Q160" s="24"/>
      <c r="R160" s="24"/>
      <c r="S160" s="24"/>
      <c r="T160" s="24"/>
      <c r="U160" s="24"/>
      <c r="V160" s="24"/>
      <c r="W160" s="25"/>
      <c r="X160" s="25"/>
      <c r="Y160" s="25"/>
      <c r="Z160" s="25"/>
    </row>
    <row r="161" spans="1:26" ht="15" customHeight="1" x14ac:dyDescent="0.25">
      <c r="A161" s="25"/>
      <c r="B161" s="25"/>
      <c r="C161" s="25"/>
      <c r="D161" s="24"/>
      <c r="E161" s="24"/>
      <c r="F161" s="24"/>
      <c r="G161" s="24"/>
      <c r="H161" s="24"/>
      <c r="I161" s="24"/>
      <c r="J161" s="26"/>
      <c r="K161" s="24"/>
      <c r="L161" s="24"/>
      <c r="M161" s="24"/>
      <c r="N161" s="24"/>
      <c r="O161" s="24"/>
      <c r="P161" s="24"/>
      <c r="Q161" s="24"/>
      <c r="R161" s="24"/>
      <c r="S161" s="24"/>
      <c r="T161" s="24"/>
      <c r="U161" s="24"/>
      <c r="V161" s="24"/>
      <c r="W161" s="25"/>
      <c r="X161" s="25"/>
      <c r="Y161" s="25"/>
      <c r="Z161" s="25"/>
    </row>
  </sheetData>
  <sheetProtection password="CD82" sheet="1" objects="1" scenarios="1"/>
  <protectedRanges>
    <protectedRange password="CD82" sqref="C4" name="INICIO ACTIVIDAD"/>
    <protectedRange sqref="C6" name="FORMAJURIDICA"/>
  </protectedRanges>
  <mergeCells count="12">
    <mergeCell ref="C22:C24"/>
    <mergeCell ref="A10:A21"/>
    <mergeCell ref="C10:C12"/>
    <mergeCell ref="C13:C15"/>
    <mergeCell ref="C16:C18"/>
    <mergeCell ref="C19:C21"/>
    <mergeCell ref="A25:A30"/>
    <mergeCell ref="C25:C27"/>
    <mergeCell ref="C28:C30"/>
    <mergeCell ref="A32:A33"/>
    <mergeCell ref="B32:B33"/>
    <mergeCell ref="C32:C33"/>
  </mergeCells>
  <dataValidations count="1">
    <dataValidation operator="equal" allowBlank="1" showInputMessage="1" showErrorMessage="1" prompt="NÚMERO DE LA EMPRESA - MÁXIMO 40 CARACTERES" sqref="C2" xr:uid="{00000000-0002-0000-0000-000000000000}">
      <formula1>0</formula1>
      <formula2>0</formula2>
    </dataValidation>
  </dataValidations>
  <hyperlinks>
    <hyperlink ref="B11" location="null!Área_de_impresión" display="PLA De INVERSIÓN" xr:uid="{00000000-0004-0000-0000-000000000000}"/>
    <hyperlink ref="B14" location="null!Área_de_impresión" display="PLA DE FINANCIACIÓN-SIMULACIÓN PRÉSTAMO" xr:uid="{00000000-0004-0000-0000-000001000000}"/>
    <hyperlink ref="B17" location="null!Área_de_impresión" display="PLA GASTADAS (C. FJOS-C.VARIABLES-RRHH)" xr:uid="{00000000-0004-0000-0000-000002000000}"/>
    <hyperlink ref="B20" location="null!Área_de_impresión" display=" PLA De INGRESOS" xr:uid="{00000000-0004-0000-0000-000003000000}"/>
    <hyperlink ref="B26" location="null!Área_de_impresión" display="P y G PROVISIONAL" xr:uid="{00000000-0004-0000-0000-000004000000}"/>
    <hyperlink ref="B29" location="null!Área_de_impresión" display="CUADRE RESUMEN" xr:uid="{00000000-0004-0000-0000-000005000000}"/>
    <hyperlink ref="B23" location="null!Área_de_impresión" display="P y G PROVISIONAL" xr:uid="{00000000-0004-0000-0000-000006000000}"/>
  </hyperlinks>
  <pageMargins left="0.7" right="0.7" top="0.75" bottom="0.75" header="0.51180555555555551" footer="0.51180555555555551"/>
  <pageSetup paperSize="9" firstPageNumber="0" orientation="landscape" horizontalDpi="300" verticalDpi="300"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Hoja1!$E$3:$E$15</xm:f>
          </x14:formula1>
          <xm:sqref>C4</xm:sqref>
        </x14:dataValidation>
        <x14:dataValidation type="list" allowBlank="1" showInputMessage="1" showErrorMessage="1" xr:uid="{00000000-0002-0000-0000-000002000000}">
          <x14:formula1>
            <xm:f>Hoja1!$F$2:$F$9</xm:f>
          </x14:formula1>
          <xm:sqref>C6:C7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2:F15"/>
  <sheetViews>
    <sheetView workbookViewId="0">
      <selection activeCell="A2" sqref="A2"/>
    </sheetView>
  </sheetViews>
  <sheetFormatPr baseColWidth="10" defaultRowHeight="15" x14ac:dyDescent="0.25"/>
  <cols>
    <col min="5" max="5" width="19.140625" customWidth="1"/>
    <col min="6" max="6" width="20" customWidth="1"/>
  </cols>
  <sheetData>
    <row r="2" spans="1:6" x14ac:dyDescent="0.25">
      <c r="A2" t="s">
        <v>340</v>
      </c>
      <c r="D2" t="s">
        <v>340</v>
      </c>
      <c r="E2" t="s">
        <v>371</v>
      </c>
      <c r="F2" t="s">
        <v>388</v>
      </c>
    </row>
    <row r="3" spans="1:6" x14ac:dyDescent="0.25">
      <c r="A3" s="18">
        <v>0</v>
      </c>
      <c r="D3" s="18">
        <v>0</v>
      </c>
      <c r="E3" t="s">
        <v>381</v>
      </c>
      <c r="F3" t="s">
        <v>382</v>
      </c>
    </row>
    <row r="4" spans="1:6" x14ac:dyDescent="0.25">
      <c r="A4" s="19">
        <v>7.4999999999999997E-3</v>
      </c>
      <c r="D4" s="18">
        <v>0.04</v>
      </c>
      <c r="E4" t="s">
        <v>372</v>
      </c>
      <c r="F4" t="s">
        <v>383</v>
      </c>
    </row>
    <row r="5" spans="1:6" x14ac:dyDescent="0.25">
      <c r="A5" s="18">
        <v>0.04</v>
      </c>
      <c r="D5" s="18">
        <v>0.1</v>
      </c>
      <c r="E5" t="s">
        <v>373</v>
      </c>
      <c r="F5" t="s">
        <v>384</v>
      </c>
    </row>
    <row r="6" spans="1:6" x14ac:dyDescent="0.25">
      <c r="A6" s="18">
        <v>0.1</v>
      </c>
      <c r="D6" s="18">
        <v>0.21</v>
      </c>
      <c r="E6" t="s">
        <v>374</v>
      </c>
      <c r="F6" t="s">
        <v>385</v>
      </c>
    </row>
    <row r="7" spans="1:6" x14ac:dyDescent="0.25">
      <c r="A7" s="19">
        <v>0.114</v>
      </c>
      <c r="E7" t="s">
        <v>375</v>
      </c>
      <c r="F7" t="s">
        <v>386</v>
      </c>
    </row>
    <row r="8" spans="1:6" x14ac:dyDescent="0.25">
      <c r="A8" s="18">
        <v>0.21</v>
      </c>
      <c r="E8" t="s">
        <v>376</v>
      </c>
      <c r="F8" t="s">
        <v>387</v>
      </c>
    </row>
    <row r="9" spans="1:6" x14ac:dyDescent="0.25">
      <c r="A9" s="19">
        <v>0.26200000000000001</v>
      </c>
      <c r="E9" t="s">
        <v>377</v>
      </c>
      <c r="F9" t="s">
        <v>18</v>
      </c>
    </row>
    <row r="10" spans="1:6" x14ac:dyDescent="0.25">
      <c r="E10" t="s">
        <v>9</v>
      </c>
    </row>
    <row r="11" spans="1:6" x14ac:dyDescent="0.25">
      <c r="E11" t="s">
        <v>12</v>
      </c>
    </row>
    <row r="12" spans="1:6" x14ac:dyDescent="0.25">
      <c r="E12" t="s">
        <v>14</v>
      </c>
    </row>
    <row r="13" spans="1:6" x14ac:dyDescent="0.25">
      <c r="E13" t="s">
        <v>378</v>
      </c>
    </row>
    <row r="14" spans="1:6" x14ac:dyDescent="0.25">
      <c r="E14" t="s">
        <v>379</v>
      </c>
    </row>
    <row r="15" spans="1:6" x14ac:dyDescent="0.25">
      <c r="E15" t="s">
        <v>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AJ883"/>
  <sheetViews>
    <sheetView zoomScaleNormal="100" workbookViewId="0">
      <selection activeCell="B2" sqref="B2:G2"/>
    </sheetView>
  </sheetViews>
  <sheetFormatPr baseColWidth="10" defaultRowHeight="15" x14ac:dyDescent="0.25"/>
  <cols>
    <col min="1" max="1" width="54.42578125" customWidth="1"/>
    <col min="2" max="2" width="14.42578125" customWidth="1"/>
    <col min="6" max="6" width="13.140625" bestFit="1" customWidth="1"/>
    <col min="7" max="7" width="10.140625" bestFit="1" customWidth="1"/>
    <col min="8" max="8" width="11.28515625" style="17" bestFit="1" customWidth="1"/>
    <col min="9" max="9" width="10.140625" style="17" bestFit="1" customWidth="1"/>
    <col min="10" max="36" width="11.42578125" style="17"/>
  </cols>
  <sheetData>
    <row r="1" spans="1:9" s="17" customFormat="1" x14ac:dyDescent="0.25">
      <c r="A1" s="38"/>
      <c r="B1" s="38"/>
      <c r="C1" s="38"/>
      <c r="D1" s="38"/>
    </row>
    <row r="2" spans="1:9" ht="45" customHeight="1" x14ac:dyDescent="0.25">
      <c r="A2" s="123" t="str">
        <f>'INFO INICIAL'!C2</f>
        <v>NOMBRE PROYECTO</v>
      </c>
      <c r="B2" s="231" t="s">
        <v>261</v>
      </c>
      <c r="C2" s="231"/>
      <c r="D2" s="231"/>
      <c r="E2" s="231"/>
      <c r="F2" s="231"/>
      <c r="G2" s="231"/>
    </row>
    <row r="3" spans="1:9" s="17" customFormat="1" ht="7.5" customHeight="1" x14ac:dyDescent="0.25"/>
    <row r="4" spans="1:9" ht="12.75" customHeight="1" x14ac:dyDescent="0.25">
      <c r="A4" s="17"/>
      <c r="B4" s="44" t="s">
        <v>22</v>
      </c>
      <c r="C4" s="44" t="s">
        <v>23</v>
      </c>
      <c r="D4" s="44" t="s">
        <v>24</v>
      </c>
      <c r="E4" s="233" t="s">
        <v>242</v>
      </c>
      <c r="F4" s="234"/>
      <c r="G4" s="234"/>
      <c r="H4" s="234"/>
      <c r="I4" s="234"/>
    </row>
    <row r="5" spans="1:9" x14ac:dyDescent="0.25">
      <c r="A5" s="42" t="s">
        <v>25</v>
      </c>
      <c r="B5" s="62" t="s">
        <v>45</v>
      </c>
      <c r="C5" s="62" t="s">
        <v>45</v>
      </c>
      <c r="D5" s="62" t="s">
        <v>45</v>
      </c>
      <c r="E5" s="46" t="s">
        <v>26</v>
      </c>
      <c r="F5" s="47" t="s">
        <v>401</v>
      </c>
      <c r="G5" s="46" t="s">
        <v>398</v>
      </c>
      <c r="H5" s="46" t="s">
        <v>399</v>
      </c>
      <c r="I5" s="46" t="s">
        <v>400</v>
      </c>
    </row>
    <row r="6" spans="1:9" ht="14.25" customHeight="1" x14ac:dyDescent="0.25">
      <c r="A6" s="149" t="s">
        <v>27</v>
      </c>
      <c r="B6" s="60">
        <f>+B7+B8+B9+B10++B11+B12+B13+B14+B15+B16+B17+B18+B19+B20+B21+B22+B23</f>
        <v>0</v>
      </c>
      <c r="C6" s="60">
        <f t="shared" ref="C6:D6" si="0">+C7+C8+C9+C10++C11+C12+C13+C14+C15+C16+C17+C18+C19+C20+C21+C22+C23</f>
        <v>0</v>
      </c>
      <c r="D6" s="60">
        <f t="shared" si="0"/>
        <v>0</v>
      </c>
      <c r="E6" s="59"/>
      <c r="F6" s="59"/>
      <c r="G6" s="59"/>
      <c r="H6" s="59"/>
      <c r="I6" s="59"/>
    </row>
    <row r="7" spans="1:9" x14ac:dyDescent="0.25">
      <c r="A7" s="43" t="s">
        <v>28</v>
      </c>
      <c r="B7" s="52">
        <v>0</v>
      </c>
      <c r="C7" s="52">
        <v>0</v>
      </c>
      <c r="D7" s="52">
        <v>0</v>
      </c>
      <c r="E7" s="48">
        <v>1</v>
      </c>
      <c r="F7" s="49">
        <v>1</v>
      </c>
      <c r="G7" s="49">
        <f>B7*E7</f>
        <v>0</v>
      </c>
      <c r="H7" s="49">
        <f>C7*E7</f>
        <v>0</v>
      </c>
      <c r="I7" s="49">
        <f>D7*E7</f>
        <v>0</v>
      </c>
    </row>
    <row r="8" spans="1:9" x14ac:dyDescent="0.25">
      <c r="A8" s="43" t="s">
        <v>263</v>
      </c>
      <c r="B8" s="52">
        <v>0</v>
      </c>
      <c r="C8" s="52">
        <v>0</v>
      </c>
      <c r="D8" s="52">
        <v>0</v>
      </c>
      <c r="E8" s="48">
        <v>0.2</v>
      </c>
      <c r="F8" s="49">
        <v>5</v>
      </c>
      <c r="G8" s="49">
        <f t="shared" ref="G8:G22" si="1">B8*E8</f>
        <v>0</v>
      </c>
      <c r="H8" s="49">
        <f>(B8*E8)+(C8*E8)</f>
        <v>0</v>
      </c>
      <c r="I8" s="49">
        <f>(B8*E8)+(C8*E8)+(D8*E8)</f>
        <v>0</v>
      </c>
    </row>
    <row r="9" spans="1:9" x14ac:dyDescent="0.25">
      <c r="A9" s="43" t="s">
        <v>29</v>
      </c>
      <c r="B9" s="52">
        <v>0</v>
      </c>
      <c r="C9" s="52">
        <v>0</v>
      </c>
      <c r="D9" s="52">
        <v>0</v>
      </c>
      <c r="E9" s="48">
        <v>0.1</v>
      </c>
      <c r="F9" s="49">
        <v>10</v>
      </c>
      <c r="G9" s="49">
        <f t="shared" si="1"/>
        <v>0</v>
      </c>
      <c r="H9" s="49">
        <f t="shared" ref="H9:H22" si="2">(B9*E9)+(C9*E9)</f>
        <v>0</v>
      </c>
      <c r="I9" s="49">
        <f t="shared" ref="I9:I22" si="3">(B9*E9)+(C9*E9)+(D9*E9)</f>
        <v>0</v>
      </c>
    </row>
    <row r="10" spans="1:9" x14ac:dyDescent="0.25">
      <c r="A10" s="43" t="s">
        <v>30</v>
      </c>
      <c r="B10" s="52">
        <v>0</v>
      </c>
      <c r="C10" s="52">
        <v>0</v>
      </c>
      <c r="D10" s="52">
        <v>0</v>
      </c>
      <c r="E10" s="48">
        <v>0.1</v>
      </c>
      <c r="F10" s="49">
        <v>10</v>
      </c>
      <c r="G10" s="49">
        <f t="shared" si="1"/>
        <v>0</v>
      </c>
      <c r="H10" s="49">
        <f t="shared" si="2"/>
        <v>0</v>
      </c>
      <c r="I10" s="49">
        <f t="shared" si="3"/>
        <v>0</v>
      </c>
    </row>
    <row r="11" spans="1:9" x14ac:dyDescent="0.25">
      <c r="A11" s="43" t="s">
        <v>248</v>
      </c>
      <c r="B11" s="52">
        <v>0</v>
      </c>
      <c r="C11" s="52">
        <v>0</v>
      </c>
      <c r="D11" s="52">
        <v>0</v>
      </c>
      <c r="E11" s="48">
        <v>0.1</v>
      </c>
      <c r="F11" s="49">
        <v>10</v>
      </c>
      <c r="G11" s="49">
        <f t="shared" si="1"/>
        <v>0</v>
      </c>
      <c r="H11" s="49">
        <f t="shared" si="2"/>
        <v>0</v>
      </c>
      <c r="I11" s="49">
        <f t="shared" si="3"/>
        <v>0</v>
      </c>
    </row>
    <row r="12" spans="1:9" x14ac:dyDescent="0.25">
      <c r="A12" s="43" t="s">
        <v>264</v>
      </c>
      <c r="B12" s="52">
        <v>0</v>
      </c>
      <c r="C12" s="52">
        <v>0</v>
      </c>
      <c r="D12" s="52">
        <v>0</v>
      </c>
      <c r="E12" s="48">
        <v>0.33</v>
      </c>
      <c r="F12" s="49">
        <v>3</v>
      </c>
      <c r="G12" s="49">
        <f t="shared" si="1"/>
        <v>0</v>
      </c>
      <c r="H12" s="49">
        <f t="shared" si="2"/>
        <v>0</v>
      </c>
      <c r="I12" s="49">
        <f t="shared" si="3"/>
        <v>0</v>
      </c>
    </row>
    <row r="13" spans="1:9" x14ac:dyDescent="0.25">
      <c r="A13" s="43" t="s">
        <v>336</v>
      </c>
      <c r="B13" s="52">
        <v>0</v>
      </c>
      <c r="C13" s="52">
        <v>0</v>
      </c>
      <c r="D13" s="52">
        <v>0</v>
      </c>
      <c r="E13" s="48">
        <v>0.2</v>
      </c>
      <c r="F13" s="49">
        <v>5</v>
      </c>
      <c r="G13" s="49">
        <f t="shared" si="1"/>
        <v>0</v>
      </c>
      <c r="H13" s="49">
        <f t="shared" si="2"/>
        <v>0</v>
      </c>
      <c r="I13" s="49">
        <f t="shared" si="3"/>
        <v>0</v>
      </c>
    </row>
    <row r="14" spans="1:9" x14ac:dyDescent="0.25">
      <c r="A14" s="43" t="s">
        <v>31</v>
      </c>
      <c r="B14" s="52">
        <v>0</v>
      </c>
      <c r="C14" s="52">
        <v>0</v>
      </c>
      <c r="D14" s="52">
        <v>0</v>
      </c>
      <c r="E14" s="48">
        <v>0</v>
      </c>
      <c r="F14" s="49">
        <v>0</v>
      </c>
      <c r="G14" s="49">
        <f t="shared" si="1"/>
        <v>0</v>
      </c>
      <c r="H14" s="49">
        <f t="shared" si="2"/>
        <v>0</v>
      </c>
      <c r="I14" s="49">
        <f t="shared" si="3"/>
        <v>0</v>
      </c>
    </row>
    <row r="15" spans="1:9" x14ac:dyDescent="0.25">
      <c r="A15" s="43" t="s">
        <v>32</v>
      </c>
      <c r="B15" s="52">
        <v>0</v>
      </c>
      <c r="C15" s="52">
        <v>0</v>
      </c>
      <c r="D15" s="52">
        <v>0</v>
      </c>
      <c r="E15" s="48">
        <v>0.02</v>
      </c>
      <c r="F15" s="49">
        <v>50</v>
      </c>
      <c r="G15" s="49">
        <f t="shared" si="1"/>
        <v>0</v>
      </c>
      <c r="H15" s="49">
        <f t="shared" si="2"/>
        <v>0</v>
      </c>
      <c r="I15" s="49">
        <f t="shared" si="3"/>
        <v>0</v>
      </c>
    </row>
    <row r="16" spans="1:9" x14ac:dyDescent="0.25">
      <c r="A16" s="43" t="s">
        <v>33</v>
      </c>
      <c r="B16" s="52">
        <v>0</v>
      </c>
      <c r="C16" s="52">
        <v>0</v>
      </c>
      <c r="D16" s="52">
        <v>0</v>
      </c>
      <c r="E16" s="48">
        <v>0.1</v>
      </c>
      <c r="F16" s="49">
        <v>10</v>
      </c>
      <c r="G16" s="49">
        <f t="shared" si="1"/>
        <v>0</v>
      </c>
      <c r="H16" s="49">
        <f t="shared" si="2"/>
        <v>0</v>
      </c>
      <c r="I16" s="49">
        <f t="shared" si="3"/>
        <v>0</v>
      </c>
    </row>
    <row r="17" spans="1:9" x14ac:dyDescent="0.25">
      <c r="A17" s="43" t="s">
        <v>34</v>
      </c>
      <c r="B17" s="52">
        <v>0</v>
      </c>
      <c r="C17" s="52">
        <v>0</v>
      </c>
      <c r="D17" s="52">
        <v>0</v>
      </c>
      <c r="E17" s="48">
        <v>0.12</v>
      </c>
      <c r="F17" s="49">
        <v>8</v>
      </c>
      <c r="G17" s="49">
        <f t="shared" si="1"/>
        <v>0</v>
      </c>
      <c r="H17" s="49">
        <f t="shared" si="2"/>
        <v>0</v>
      </c>
      <c r="I17" s="49">
        <f t="shared" si="3"/>
        <v>0</v>
      </c>
    </row>
    <row r="18" spans="1:9" x14ac:dyDescent="0.25">
      <c r="A18" s="43" t="s">
        <v>265</v>
      </c>
      <c r="B18" s="52">
        <v>0</v>
      </c>
      <c r="C18" s="52">
        <v>0</v>
      </c>
      <c r="D18" s="52">
        <v>0</v>
      </c>
      <c r="E18" s="48">
        <v>0.25</v>
      </c>
      <c r="F18" s="49">
        <v>4</v>
      </c>
      <c r="G18" s="49">
        <f t="shared" si="1"/>
        <v>0</v>
      </c>
      <c r="H18" s="49">
        <f t="shared" si="2"/>
        <v>0</v>
      </c>
      <c r="I18" s="49">
        <f t="shared" si="3"/>
        <v>0</v>
      </c>
    </row>
    <row r="19" spans="1:9" x14ac:dyDescent="0.25">
      <c r="A19" s="43" t="s">
        <v>35</v>
      </c>
      <c r="B19" s="52">
        <v>0</v>
      </c>
      <c r="C19" s="52">
        <v>0</v>
      </c>
      <c r="D19" s="52">
        <v>0</v>
      </c>
      <c r="E19" s="48">
        <v>0.1</v>
      </c>
      <c r="F19" s="49">
        <v>10</v>
      </c>
      <c r="G19" s="49">
        <f t="shared" si="1"/>
        <v>0</v>
      </c>
      <c r="H19" s="49">
        <f t="shared" si="2"/>
        <v>0</v>
      </c>
      <c r="I19" s="49">
        <f t="shared" si="3"/>
        <v>0</v>
      </c>
    </row>
    <row r="20" spans="1:9" x14ac:dyDescent="0.25">
      <c r="A20" s="43" t="s">
        <v>314</v>
      </c>
      <c r="B20" s="52">
        <v>0</v>
      </c>
      <c r="C20" s="52">
        <v>0</v>
      </c>
      <c r="D20" s="52">
        <v>0</v>
      </c>
      <c r="E20" s="48">
        <v>0.25</v>
      </c>
      <c r="F20" s="49">
        <v>4</v>
      </c>
      <c r="G20" s="49">
        <f t="shared" si="1"/>
        <v>0</v>
      </c>
      <c r="H20" s="49">
        <f t="shared" si="2"/>
        <v>0</v>
      </c>
      <c r="I20" s="49">
        <f t="shared" si="3"/>
        <v>0</v>
      </c>
    </row>
    <row r="21" spans="1:9" x14ac:dyDescent="0.25">
      <c r="A21" s="43" t="s">
        <v>36</v>
      </c>
      <c r="B21" s="52">
        <v>0</v>
      </c>
      <c r="C21" s="52">
        <v>0</v>
      </c>
      <c r="D21" s="52">
        <v>0</v>
      </c>
      <c r="E21" s="48">
        <v>0.16</v>
      </c>
      <c r="F21" s="49">
        <v>6</v>
      </c>
      <c r="G21" s="49">
        <f t="shared" si="1"/>
        <v>0</v>
      </c>
      <c r="H21" s="49">
        <f t="shared" si="2"/>
        <v>0</v>
      </c>
      <c r="I21" s="49">
        <f t="shared" si="3"/>
        <v>0</v>
      </c>
    </row>
    <row r="22" spans="1:9" x14ac:dyDescent="0.25">
      <c r="A22" s="43" t="s">
        <v>37</v>
      </c>
      <c r="B22" s="52">
        <v>0</v>
      </c>
      <c r="C22" s="52">
        <v>0</v>
      </c>
      <c r="D22" s="52">
        <v>0</v>
      </c>
      <c r="E22" s="48">
        <v>0.1</v>
      </c>
      <c r="F22" s="49">
        <v>10</v>
      </c>
      <c r="G22" s="49">
        <f t="shared" si="1"/>
        <v>0</v>
      </c>
      <c r="H22" s="49">
        <f t="shared" si="2"/>
        <v>0</v>
      </c>
      <c r="I22" s="49">
        <f t="shared" si="3"/>
        <v>0</v>
      </c>
    </row>
    <row r="23" spans="1:9" x14ac:dyDescent="0.25">
      <c r="A23" s="43" t="s">
        <v>38</v>
      </c>
      <c r="B23" s="52">
        <v>0</v>
      </c>
      <c r="C23" s="52">
        <v>0</v>
      </c>
      <c r="D23" s="52">
        <v>0</v>
      </c>
      <c r="E23" s="50"/>
      <c r="F23" s="50"/>
      <c r="G23" s="50"/>
      <c r="H23" s="50"/>
      <c r="I23" s="50"/>
    </row>
    <row r="24" spans="1:9" x14ac:dyDescent="0.25">
      <c r="A24" s="39" t="s">
        <v>39</v>
      </c>
      <c r="B24" s="159">
        <f>(B6-B23)*0.21</f>
        <v>0</v>
      </c>
      <c r="C24" s="159">
        <f t="shared" ref="C24" si="4">(C6-C23)*0.21</f>
        <v>0</v>
      </c>
      <c r="D24" s="159">
        <f>(D6-D23)*0.21</f>
        <v>0</v>
      </c>
      <c r="E24" s="17"/>
      <c r="F24" s="17"/>
      <c r="G24" s="17"/>
    </row>
    <row r="25" spans="1:9" ht="16.5" customHeight="1" x14ac:dyDescent="0.25">
      <c r="A25" s="149" t="s">
        <v>40</v>
      </c>
      <c r="B25" s="60">
        <f>B26+B27+B28+B30</f>
        <v>0</v>
      </c>
      <c r="C25" s="61">
        <f>C26+C27+C28+C30</f>
        <v>0</v>
      </c>
      <c r="D25" s="61">
        <f>D26+D27+D28+D30</f>
        <v>0</v>
      </c>
      <c r="E25" s="232" t="s">
        <v>402</v>
      </c>
      <c r="F25" s="232"/>
      <c r="G25" s="61">
        <f>SUM(G7:G23)</f>
        <v>0</v>
      </c>
      <c r="H25" s="61">
        <f>SUM(H7:H23)</f>
        <v>0</v>
      </c>
      <c r="I25" s="61">
        <f>SUM(I7:I23)</f>
        <v>0</v>
      </c>
    </row>
    <row r="26" spans="1:9" x14ac:dyDescent="0.25">
      <c r="A26" s="43" t="s">
        <v>41</v>
      </c>
      <c r="B26" s="52">
        <v>0</v>
      </c>
      <c r="C26" s="52">
        <v>0</v>
      </c>
      <c r="D26" s="52">
        <v>0</v>
      </c>
      <c r="E26" s="17"/>
      <c r="F26" s="17"/>
      <c r="G26" s="17"/>
    </row>
    <row r="27" spans="1:9" x14ac:dyDescent="0.25">
      <c r="A27" s="43" t="s">
        <v>42</v>
      </c>
      <c r="B27" s="52">
        <v>0</v>
      </c>
      <c r="C27" s="52">
        <v>0</v>
      </c>
      <c r="D27" s="52">
        <v>0</v>
      </c>
      <c r="E27" s="17"/>
      <c r="F27" s="17"/>
      <c r="G27" s="17"/>
    </row>
    <row r="28" spans="1:9" x14ac:dyDescent="0.25">
      <c r="A28" s="43" t="s">
        <v>43</v>
      </c>
      <c r="B28" s="52">
        <v>0</v>
      </c>
      <c r="C28" s="52">
        <v>0</v>
      </c>
      <c r="D28" s="52">
        <v>0</v>
      </c>
      <c r="E28" s="17"/>
      <c r="F28" s="17"/>
      <c r="G28" s="17"/>
    </row>
    <row r="29" spans="1:9" x14ac:dyDescent="0.25">
      <c r="A29" s="40" t="s">
        <v>44</v>
      </c>
      <c r="B29" s="54">
        <f>(B26*0.04)+(B27*0.1)+(B28*0.21)</f>
        <v>0</v>
      </c>
      <c r="C29" s="54">
        <f>(C26*0.04)+(C27*0.1)+(C28*0.21)</f>
        <v>0</v>
      </c>
      <c r="D29" s="53">
        <f>(D26*0.04)+(D27*0.1)+(D28*0.21)</f>
        <v>0</v>
      </c>
      <c r="E29" s="17"/>
      <c r="F29" s="17"/>
      <c r="G29" s="17"/>
    </row>
    <row r="30" spans="1:9" x14ac:dyDescent="0.25">
      <c r="A30" s="141" t="s">
        <v>266</v>
      </c>
      <c r="B30" s="45">
        <v>0</v>
      </c>
      <c r="C30" s="45">
        <v>0</v>
      </c>
      <c r="D30" s="51">
        <v>0</v>
      </c>
      <c r="E30" s="17"/>
      <c r="F30" s="17"/>
      <c r="G30" s="17"/>
    </row>
    <row r="31" spans="1:9" ht="32.25" customHeight="1" x14ac:dyDescent="0.25">
      <c r="A31" s="55" t="s">
        <v>262</v>
      </c>
      <c r="B31" s="56">
        <f>B6+B25+B24+B29</f>
        <v>0</v>
      </c>
      <c r="C31" s="57">
        <f>C6+C25+C24+C29</f>
        <v>0</v>
      </c>
      <c r="D31" s="58">
        <f>D6+D25+D24+D29</f>
        <v>0</v>
      </c>
      <c r="E31" s="17"/>
      <c r="F31" s="17"/>
      <c r="G31" s="17"/>
    </row>
    <row r="32" spans="1:9" x14ac:dyDescent="0.25">
      <c r="A32" s="41" t="s">
        <v>267</v>
      </c>
      <c r="B32" s="38"/>
      <c r="C32" s="17"/>
      <c r="D32" s="17"/>
      <c r="E32" s="17"/>
      <c r="F32" s="17"/>
      <c r="G32" s="17"/>
    </row>
    <row r="33" spans="1:1" s="17" customFormat="1" x14ac:dyDescent="0.25">
      <c r="A33" s="142" t="s">
        <v>403</v>
      </c>
    </row>
    <row r="34" spans="1:1" s="17" customFormat="1" x14ac:dyDescent="0.25"/>
    <row r="35" spans="1:1" s="17" customFormat="1" x14ac:dyDescent="0.25"/>
    <row r="36" spans="1:1" s="17" customFormat="1" x14ac:dyDescent="0.25"/>
    <row r="37" spans="1:1" s="17" customFormat="1" x14ac:dyDescent="0.25"/>
    <row r="38" spans="1:1" s="17" customFormat="1" x14ac:dyDescent="0.25"/>
    <row r="39" spans="1:1" s="17" customFormat="1" x14ac:dyDescent="0.25"/>
    <row r="40" spans="1:1" s="17" customFormat="1" x14ac:dyDescent="0.25"/>
    <row r="41" spans="1:1" s="17" customFormat="1" x14ac:dyDescent="0.25"/>
    <row r="42" spans="1:1" s="17" customFormat="1" x14ac:dyDescent="0.25"/>
    <row r="43" spans="1:1" s="17" customFormat="1" x14ac:dyDescent="0.25"/>
    <row r="44" spans="1:1" s="17" customFormat="1" x14ac:dyDescent="0.25"/>
    <row r="45" spans="1:1" s="17" customFormat="1" x14ac:dyDescent="0.25"/>
    <row r="46" spans="1:1" s="17" customFormat="1" x14ac:dyDescent="0.25"/>
    <row r="47" spans="1:1" s="17" customFormat="1" x14ac:dyDescent="0.25"/>
    <row r="48" spans="1:1" s="17" customFormat="1" x14ac:dyDescent="0.25"/>
    <row r="49" s="17" customFormat="1" x14ac:dyDescent="0.25"/>
    <row r="50" s="17" customFormat="1" x14ac:dyDescent="0.25"/>
    <row r="51" s="17" customFormat="1" x14ac:dyDescent="0.25"/>
    <row r="52" s="17" customFormat="1" x14ac:dyDescent="0.25"/>
    <row r="53" s="17" customFormat="1" x14ac:dyDescent="0.25"/>
    <row r="54" s="17" customFormat="1" x14ac:dyDescent="0.25"/>
    <row r="55" s="17" customFormat="1" x14ac:dyDescent="0.25"/>
    <row r="56" s="17" customFormat="1" x14ac:dyDescent="0.25"/>
    <row r="57" s="17" customFormat="1" x14ac:dyDescent="0.25"/>
    <row r="58" s="17" customFormat="1" x14ac:dyDescent="0.25"/>
    <row r="59" s="17" customFormat="1" x14ac:dyDescent="0.25"/>
    <row r="60" s="17" customFormat="1" x14ac:dyDescent="0.25"/>
    <row r="61" s="17" customFormat="1" x14ac:dyDescent="0.25"/>
    <row r="62" s="17" customFormat="1" x14ac:dyDescent="0.25"/>
    <row r="63" s="17" customFormat="1" x14ac:dyDescent="0.25"/>
    <row r="64"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row r="131" s="17" customFormat="1" x14ac:dyDescent="0.25"/>
    <row r="132" s="17" customFormat="1" x14ac:dyDescent="0.25"/>
    <row r="133" s="17" customFormat="1" x14ac:dyDescent="0.25"/>
    <row r="134" s="17" customFormat="1" x14ac:dyDescent="0.25"/>
    <row r="135" s="17" customFormat="1" x14ac:dyDescent="0.25"/>
    <row r="136" s="17" customFormat="1" x14ac:dyDescent="0.25"/>
    <row r="137" s="17" customFormat="1" x14ac:dyDescent="0.25"/>
    <row r="138" s="17" customFormat="1" x14ac:dyDescent="0.25"/>
    <row r="139" s="17" customFormat="1" x14ac:dyDescent="0.25"/>
    <row r="140" s="17" customFormat="1" x14ac:dyDescent="0.25"/>
    <row r="141" s="17" customFormat="1" x14ac:dyDescent="0.25"/>
    <row r="142" s="17" customFormat="1" x14ac:dyDescent="0.25"/>
    <row r="143" s="17" customFormat="1" x14ac:dyDescent="0.25"/>
    <row r="144" s="17" customFormat="1" x14ac:dyDescent="0.25"/>
    <row r="145" s="17" customFormat="1" x14ac:dyDescent="0.25"/>
    <row r="146" s="17" customFormat="1" x14ac:dyDescent="0.25"/>
    <row r="147" s="17" customFormat="1" x14ac:dyDescent="0.25"/>
    <row r="148" s="17" customFormat="1" x14ac:dyDescent="0.25"/>
    <row r="149" s="17" customFormat="1" x14ac:dyDescent="0.25"/>
    <row r="150" s="17" customFormat="1" x14ac:dyDescent="0.25"/>
    <row r="151" s="17" customFormat="1" x14ac:dyDescent="0.25"/>
    <row r="152" s="17" customFormat="1" x14ac:dyDescent="0.25"/>
    <row r="153" s="17" customFormat="1" x14ac:dyDescent="0.25"/>
    <row r="154" s="17" customFormat="1" x14ac:dyDescent="0.25"/>
    <row r="155" s="17" customFormat="1" x14ac:dyDescent="0.25"/>
    <row r="156" s="17" customFormat="1" x14ac:dyDescent="0.25"/>
    <row r="157" s="17" customFormat="1" x14ac:dyDescent="0.25"/>
    <row r="158" s="17" customFormat="1" x14ac:dyDescent="0.25"/>
    <row r="159" s="17" customFormat="1" x14ac:dyDescent="0.25"/>
    <row r="160" s="17" customFormat="1" x14ac:dyDescent="0.25"/>
    <row r="161" s="17" customFormat="1" x14ac:dyDescent="0.25"/>
    <row r="162" s="17" customFormat="1" x14ac:dyDescent="0.25"/>
    <row r="163" s="17" customFormat="1" x14ac:dyDescent="0.25"/>
    <row r="164" s="17" customFormat="1" x14ac:dyDescent="0.25"/>
    <row r="165" s="17" customFormat="1" x14ac:dyDescent="0.25"/>
    <row r="166" s="17" customFormat="1" x14ac:dyDescent="0.25"/>
    <row r="167" s="17" customFormat="1" x14ac:dyDescent="0.25"/>
    <row r="168" s="17" customFormat="1" x14ac:dyDescent="0.25"/>
    <row r="169" s="17" customFormat="1" x14ac:dyDescent="0.25"/>
    <row r="170" s="17" customFormat="1" x14ac:dyDescent="0.25"/>
    <row r="171" s="17" customFormat="1" x14ac:dyDescent="0.25"/>
    <row r="172" s="17" customFormat="1" x14ac:dyDescent="0.25"/>
    <row r="173" s="17" customFormat="1" x14ac:dyDescent="0.25"/>
    <row r="174" s="17" customFormat="1" x14ac:dyDescent="0.25"/>
    <row r="175" s="17" customFormat="1" x14ac:dyDescent="0.25"/>
    <row r="176" s="17" customFormat="1" x14ac:dyDescent="0.25"/>
    <row r="177" s="17" customFormat="1" x14ac:dyDescent="0.25"/>
    <row r="178" s="17" customFormat="1" x14ac:dyDescent="0.25"/>
    <row r="179" s="17" customFormat="1" x14ac:dyDescent="0.25"/>
    <row r="180" s="17" customFormat="1" x14ac:dyDescent="0.25"/>
    <row r="181" s="17" customFormat="1" x14ac:dyDescent="0.25"/>
    <row r="182" s="17" customFormat="1" x14ac:dyDescent="0.25"/>
    <row r="183" s="17" customFormat="1" x14ac:dyDescent="0.25"/>
    <row r="184" s="17" customFormat="1" x14ac:dyDescent="0.25"/>
    <row r="185" s="17" customFormat="1" x14ac:dyDescent="0.25"/>
    <row r="186" s="17" customFormat="1" x14ac:dyDescent="0.25"/>
    <row r="187" s="17" customFormat="1" x14ac:dyDescent="0.25"/>
    <row r="188" s="17" customFormat="1" x14ac:dyDescent="0.25"/>
    <row r="189" s="17" customFormat="1" x14ac:dyDescent="0.25"/>
    <row r="190" s="17" customFormat="1" x14ac:dyDescent="0.25"/>
    <row r="191" s="17" customFormat="1" x14ac:dyDescent="0.25"/>
    <row r="192" s="17" customFormat="1" x14ac:dyDescent="0.25"/>
    <row r="193" s="17" customFormat="1" x14ac:dyDescent="0.25"/>
    <row r="194" s="17" customFormat="1" x14ac:dyDescent="0.25"/>
    <row r="195" s="17" customFormat="1" x14ac:dyDescent="0.25"/>
    <row r="196" s="17" customFormat="1" x14ac:dyDescent="0.25"/>
    <row r="197" s="17" customFormat="1" x14ac:dyDescent="0.25"/>
    <row r="198" s="17" customFormat="1" x14ac:dyDescent="0.25"/>
    <row r="199" s="17" customFormat="1" x14ac:dyDescent="0.25"/>
    <row r="200" s="17" customFormat="1" x14ac:dyDescent="0.25"/>
    <row r="201" s="17" customFormat="1" x14ac:dyDescent="0.25"/>
    <row r="202" s="17" customFormat="1" x14ac:dyDescent="0.25"/>
    <row r="203" s="17" customFormat="1" x14ac:dyDescent="0.25"/>
    <row r="204" s="17" customFormat="1" x14ac:dyDescent="0.25"/>
    <row r="205" s="17" customFormat="1" x14ac:dyDescent="0.25"/>
    <row r="206" s="17" customFormat="1" x14ac:dyDescent="0.25"/>
    <row r="207" s="17" customFormat="1" x14ac:dyDescent="0.25"/>
    <row r="208" s="17" customFormat="1" x14ac:dyDescent="0.25"/>
    <row r="209" s="17" customFormat="1" x14ac:dyDescent="0.25"/>
    <row r="210" s="17" customFormat="1" x14ac:dyDescent="0.25"/>
    <row r="211" s="17" customFormat="1" x14ac:dyDescent="0.25"/>
    <row r="212" s="17" customFormat="1" x14ac:dyDescent="0.25"/>
    <row r="213" s="17" customFormat="1" x14ac:dyDescent="0.25"/>
    <row r="214" s="17" customFormat="1" x14ac:dyDescent="0.25"/>
    <row r="215" s="17" customFormat="1" x14ac:dyDescent="0.25"/>
    <row r="216" s="17" customFormat="1" x14ac:dyDescent="0.25"/>
    <row r="217" s="17" customFormat="1" x14ac:dyDescent="0.25"/>
    <row r="218" s="17" customFormat="1" x14ac:dyDescent="0.25"/>
    <row r="219" s="17" customFormat="1" x14ac:dyDescent="0.25"/>
    <row r="220" s="17" customFormat="1" x14ac:dyDescent="0.25"/>
    <row r="221" s="17" customFormat="1" x14ac:dyDescent="0.25"/>
    <row r="222" s="17" customFormat="1" x14ac:dyDescent="0.25"/>
    <row r="223" s="17" customFormat="1" x14ac:dyDescent="0.25"/>
    <row r="224" s="17" customFormat="1" x14ac:dyDescent="0.25"/>
    <row r="225" s="17" customFormat="1" x14ac:dyDescent="0.25"/>
    <row r="226" s="17" customFormat="1" x14ac:dyDescent="0.25"/>
    <row r="227" s="17" customFormat="1" x14ac:dyDescent="0.25"/>
    <row r="228" s="17" customFormat="1" x14ac:dyDescent="0.25"/>
    <row r="229" s="17" customFormat="1" x14ac:dyDescent="0.25"/>
    <row r="230" s="17" customFormat="1" x14ac:dyDescent="0.25"/>
    <row r="231" s="17" customFormat="1" x14ac:dyDescent="0.25"/>
    <row r="232" s="17" customFormat="1" x14ac:dyDescent="0.25"/>
    <row r="233" s="17" customFormat="1" x14ac:dyDescent="0.25"/>
    <row r="234" s="17" customFormat="1" x14ac:dyDescent="0.25"/>
    <row r="235" s="17" customFormat="1" x14ac:dyDescent="0.25"/>
    <row r="236" s="17" customFormat="1" x14ac:dyDescent="0.25"/>
    <row r="237" s="17" customFormat="1" x14ac:dyDescent="0.25"/>
    <row r="238" s="17" customFormat="1" x14ac:dyDescent="0.25"/>
    <row r="239" s="17" customFormat="1" x14ac:dyDescent="0.25"/>
    <row r="240" s="17" customFormat="1" x14ac:dyDescent="0.25"/>
    <row r="241" s="17" customFormat="1" x14ac:dyDescent="0.25"/>
    <row r="242" s="17" customFormat="1" x14ac:dyDescent="0.25"/>
    <row r="243" s="17" customFormat="1" x14ac:dyDescent="0.25"/>
    <row r="244" s="17" customFormat="1" x14ac:dyDescent="0.25"/>
    <row r="245" s="17" customFormat="1" x14ac:dyDescent="0.25"/>
    <row r="246" s="17" customFormat="1" x14ac:dyDescent="0.25"/>
    <row r="247" s="17" customFormat="1" x14ac:dyDescent="0.25"/>
    <row r="248" s="17" customFormat="1" x14ac:dyDescent="0.25"/>
    <row r="249" s="17" customFormat="1" x14ac:dyDescent="0.25"/>
    <row r="250" s="17" customFormat="1" x14ac:dyDescent="0.25"/>
    <row r="251" s="17" customFormat="1" x14ac:dyDescent="0.25"/>
    <row r="252" s="17" customFormat="1" x14ac:dyDescent="0.25"/>
    <row r="253" s="17" customFormat="1" x14ac:dyDescent="0.25"/>
    <row r="254" s="17" customFormat="1" x14ac:dyDescent="0.25"/>
    <row r="255" s="17" customFormat="1" x14ac:dyDescent="0.25"/>
    <row r="256" s="17" customFormat="1" x14ac:dyDescent="0.25"/>
    <row r="257" s="17" customFormat="1" x14ac:dyDescent="0.25"/>
    <row r="258" s="17" customFormat="1" x14ac:dyDescent="0.25"/>
    <row r="259" s="17" customFormat="1" x14ac:dyDescent="0.25"/>
    <row r="260" s="17" customFormat="1" x14ac:dyDescent="0.25"/>
    <row r="261" s="17" customFormat="1" x14ac:dyDescent="0.25"/>
    <row r="262" s="17" customFormat="1" x14ac:dyDescent="0.25"/>
    <row r="263" s="17" customFormat="1" x14ac:dyDescent="0.25"/>
    <row r="264" s="17" customFormat="1" x14ac:dyDescent="0.25"/>
    <row r="265" s="17" customFormat="1" x14ac:dyDescent="0.25"/>
    <row r="266" s="17" customFormat="1" x14ac:dyDescent="0.25"/>
    <row r="267" s="17" customFormat="1" x14ac:dyDescent="0.25"/>
    <row r="268" s="17" customFormat="1" x14ac:dyDescent="0.25"/>
    <row r="269" s="17" customFormat="1" x14ac:dyDescent="0.25"/>
    <row r="270" s="17" customFormat="1" x14ac:dyDescent="0.25"/>
    <row r="271" s="17" customFormat="1" x14ac:dyDescent="0.25"/>
    <row r="272" s="17" customFormat="1" x14ac:dyDescent="0.25"/>
    <row r="273" s="17" customFormat="1" x14ac:dyDescent="0.25"/>
    <row r="274" s="17" customFormat="1" x14ac:dyDescent="0.25"/>
    <row r="275" s="17" customFormat="1" x14ac:dyDescent="0.25"/>
    <row r="276" s="17" customFormat="1" x14ac:dyDescent="0.25"/>
    <row r="277" s="17" customFormat="1" x14ac:dyDescent="0.25"/>
    <row r="278" s="17" customFormat="1" x14ac:dyDescent="0.25"/>
    <row r="279" s="17" customFormat="1" x14ac:dyDescent="0.25"/>
    <row r="280" s="17" customFormat="1" x14ac:dyDescent="0.25"/>
    <row r="281" s="17" customFormat="1" x14ac:dyDescent="0.25"/>
    <row r="282" s="17" customFormat="1" x14ac:dyDescent="0.25"/>
    <row r="283" s="17" customFormat="1" x14ac:dyDescent="0.25"/>
    <row r="284" s="17" customFormat="1" x14ac:dyDescent="0.25"/>
    <row r="285" s="17" customFormat="1" x14ac:dyDescent="0.25"/>
    <row r="286" s="17" customFormat="1" x14ac:dyDescent="0.25"/>
    <row r="287" s="17" customFormat="1" x14ac:dyDescent="0.25"/>
    <row r="288" s="17" customFormat="1" x14ac:dyDescent="0.25"/>
    <row r="289" s="17" customFormat="1" x14ac:dyDescent="0.25"/>
    <row r="290" s="17" customFormat="1" x14ac:dyDescent="0.25"/>
    <row r="291" s="17" customFormat="1" x14ac:dyDescent="0.25"/>
    <row r="292" s="17" customFormat="1" x14ac:dyDescent="0.25"/>
    <row r="293" s="17" customFormat="1" x14ac:dyDescent="0.25"/>
    <row r="294" s="17" customFormat="1" x14ac:dyDescent="0.25"/>
    <row r="295" s="17" customFormat="1" x14ac:dyDescent="0.25"/>
    <row r="296" s="17" customFormat="1" x14ac:dyDescent="0.25"/>
    <row r="297" s="17" customFormat="1" x14ac:dyDescent="0.25"/>
    <row r="298" s="17" customFormat="1" x14ac:dyDescent="0.25"/>
    <row r="299" s="17" customFormat="1" x14ac:dyDescent="0.25"/>
    <row r="300" s="17" customFormat="1" x14ac:dyDescent="0.25"/>
    <row r="301" s="17" customFormat="1" x14ac:dyDescent="0.25"/>
    <row r="302" s="17" customFormat="1" x14ac:dyDescent="0.25"/>
    <row r="303" s="17" customFormat="1" x14ac:dyDescent="0.25"/>
    <row r="304" s="17" customFormat="1" x14ac:dyDescent="0.25"/>
    <row r="305" s="17" customFormat="1" x14ac:dyDescent="0.25"/>
    <row r="306" s="17" customFormat="1" x14ac:dyDescent="0.25"/>
    <row r="307" s="17" customFormat="1" x14ac:dyDescent="0.25"/>
    <row r="308" s="17" customFormat="1" x14ac:dyDescent="0.25"/>
    <row r="309" s="17" customFormat="1" x14ac:dyDescent="0.25"/>
    <row r="310" s="17" customFormat="1" x14ac:dyDescent="0.25"/>
    <row r="311" s="17" customFormat="1" x14ac:dyDescent="0.25"/>
    <row r="312" s="17" customFormat="1" x14ac:dyDescent="0.25"/>
    <row r="313" s="17" customFormat="1" x14ac:dyDescent="0.25"/>
    <row r="314" s="17" customFormat="1" x14ac:dyDescent="0.25"/>
    <row r="315" s="17" customFormat="1" x14ac:dyDescent="0.25"/>
    <row r="316" s="17" customFormat="1" x14ac:dyDescent="0.25"/>
    <row r="317" s="17" customFormat="1" x14ac:dyDescent="0.25"/>
    <row r="318" s="17" customFormat="1" x14ac:dyDescent="0.25"/>
    <row r="319" s="17" customFormat="1" x14ac:dyDescent="0.25"/>
    <row r="320" s="17" customFormat="1" x14ac:dyDescent="0.25"/>
    <row r="321" s="17" customFormat="1" x14ac:dyDescent="0.25"/>
    <row r="322" s="17" customFormat="1" x14ac:dyDescent="0.25"/>
    <row r="323" s="17" customFormat="1" x14ac:dyDescent="0.25"/>
    <row r="324" s="17" customFormat="1" x14ac:dyDescent="0.25"/>
    <row r="325" s="17" customFormat="1" x14ac:dyDescent="0.25"/>
    <row r="326" s="17" customFormat="1" x14ac:dyDescent="0.25"/>
    <row r="327" s="17" customFormat="1" x14ac:dyDescent="0.25"/>
    <row r="328" s="17" customFormat="1" x14ac:dyDescent="0.25"/>
    <row r="329" s="17" customFormat="1" x14ac:dyDescent="0.25"/>
    <row r="330" s="17" customFormat="1" x14ac:dyDescent="0.25"/>
    <row r="331" s="17" customFormat="1" x14ac:dyDescent="0.25"/>
    <row r="332" s="17" customFormat="1" x14ac:dyDescent="0.25"/>
    <row r="333" s="17" customFormat="1" x14ac:dyDescent="0.25"/>
    <row r="334" s="17" customFormat="1" x14ac:dyDescent="0.25"/>
    <row r="335" s="17" customFormat="1" x14ac:dyDescent="0.25"/>
    <row r="336" s="17" customFormat="1" x14ac:dyDescent="0.25"/>
    <row r="337" s="17" customFormat="1" x14ac:dyDescent="0.25"/>
    <row r="338" s="17" customFormat="1" x14ac:dyDescent="0.25"/>
    <row r="339" s="17" customFormat="1" x14ac:dyDescent="0.25"/>
    <row r="340" s="17" customFormat="1" x14ac:dyDescent="0.25"/>
    <row r="341" s="17" customFormat="1" x14ac:dyDescent="0.25"/>
    <row r="342" s="17" customFormat="1" x14ac:dyDescent="0.25"/>
    <row r="343" s="17" customFormat="1" x14ac:dyDescent="0.25"/>
    <row r="344" s="17" customFormat="1" x14ac:dyDescent="0.25"/>
    <row r="345" s="17" customFormat="1" x14ac:dyDescent="0.25"/>
    <row r="346" s="17" customFormat="1" x14ac:dyDescent="0.25"/>
    <row r="347" s="17" customFormat="1" x14ac:dyDescent="0.25"/>
    <row r="348" s="17" customFormat="1" x14ac:dyDescent="0.25"/>
    <row r="349" s="17" customFormat="1" x14ac:dyDescent="0.25"/>
    <row r="350" s="17" customFormat="1" x14ac:dyDescent="0.25"/>
    <row r="351" s="17" customFormat="1" x14ac:dyDescent="0.25"/>
    <row r="352" s="17" customFormat="1" x14ac:dyDescent="0.25"/>
    <row r="353" s="17" customFormat="1" x14ac:dyDescent="0.25"/>
    <row r="354" s="17" customFormat="1" x14ac:dyDescent="0.25"/>
    <row r="355" s="17" customFormat="1" x14ac:dyDescent="0.25"/>
    <row r="356" s="17" customFormat="1" x14ac:dyDescent="0.25"/>
    <row r="357" s="17" customFormat="1" x14ac:dyDescent="0.25"/>
    <row r="358" s="17" customFormat="1" x14ac:dyDescent="0.25"/>
    <row r="359" s="17" customFormat="1" x14ac:dyDescent="0.25"/>
    <row r="360" s="17" customFormat="1" x14ac:dyDescent="0.25"/>
    <row r="361" s="17" customFormat="1" x14ac:dyDescent="0.25"/>
    <row r="362" s="17" customFormat="1" x14ac:dyDescent="0.25"/>
    <row r="363" s="17" customFormat="1" x14ac:dyDescent="0.25"/>
    <row r="364" s="17" customFormat="1" x14ac:dyDescent="0.25"/>
    <row r="365" s="17" customFormat="1" x14ac:dyDescent="0.25"/>
    <row r="366" s="17" customFormat="1" x14ac:dyDescent="0.25"/>
    <row r="367" s="17" customFormat="1" x14ac:dyDescent="0.25"/>
    <row r="368" s="17" customFormat="1" x14ac:dyDescent="0.25"/>
    <row r="369" s="17" customFormat="1" x14ac:dyDescent="0.25"/>
    <row r="370" s="17" customFormat="1" x14ac:dyDescent="0.25"/>
    <row r="371" s="17" customFormat="1" x14ac:dyDescent="0.25"/>
    <row r="372" s="17" customFormat="1" x14ac:dyDescent="0.25"/>
    <row r="373" s="17" customFormat="1" x14ac:dyDescent="0.25"/>
    <row r="374" s="17" customFormat="1" x14ac:dyDescent="0.25"/>
    <row r="375" s="17" customFormat="1" x14ac:dyDescent="0.25"/>
    <row r="376" s="17" customFormat="1" x14ac:dyDescent="0.25"/>
    <row r="377" s="17" customFormat="1" x14ac:dyDescent="0.25"/>
    <row r="378" s="17" customFormat="1" x14ac:dyDescent="0.25"/>
    <row r="379" s="17" customFormat="1" x14ac:dyDescent="0.25"/>
    <row r="380" s="17" customFormat="1" x14ac:dyDescent="0.25"/>
    <row r="381" s="17" customFormat="1" x14ac:dyDescent="0.25"/>
    <row r="382" s="17" customFormat="1" x14ac:dyDescent="0.25"/>
    <row r="383" s="17" customFormat="1" x14ac:dyDescent="0.25"/>
    <row r="384" s="17" customFormat="1" x14ac:dyDescent="0.25"/>
    <row r="385" s="17" customFormat="1" x14ac:dyDescent="0.25"/>
    <row r="386" s="17" customFormat="1" x14ac:dyDescent="0.25"/>
    <row r="387" s="17" customFormat="1" x14ac:dyDescent="0.25"/>
    <row r="388" s="17" customFormat="1" x14ac:dyDescent="0.25"/>
    <row r="389" s="17" customFormat="1" x14ac:dyDescent="0.25"/>
    <row r="390" s="17" customFormat="1" x14ac:dyDescent="0.25"/>
    <row r="391" s="17" customFormat="1" x14ac:dyDescent="0.25"/>
    <row r="392" s="17" customFormat="1" x14ac:dyDescent="0.25"/>
    <row r="393" s="17" customFormat="1" x14ac:dyDescent="0.25"/>
    <row r="394" s="17" customFormat="1" x14ac:dyDescent="0.25"/>
    <row r="395" s="17" customFormat="1" x14ac:dyDescent="0.25"/>
    <row r="396" s="17" customFormat="1" x14ac:dyDescent="0.25"/>
    <row r="397" s="17" customFormat="1" x14ac:dyDescent="0.25"/>
    <row r="398" s="17" customFormat="1" x14ac:dyDescent="0.25"/>
    <row r="399" s="17" customFormat="1" x14ac:dyDescent="0.25"/>
    <row r="400" s="17" customFormat="1" x14ac:dyDescent="0.25"/>
    <row r="401" s="17" customFormat="1" x14ac:dyDescent="0.25"/>
    <row r="402" s="17" customFormat="1" x14ac:dyDescent="0.25"/>
    <row r="403" s="17" customFormat="1" x14ac:dyDescent="0.25"/>
    <row r="404" s="17" customFormat="1" x14ac:dyDescent="0.25"/>
    <row r="405" s="17" customFormat="1" x14ac:dyDescent="0.25"/>
    <row r="406" s="17" customFormat="1" x14ac:dyDescent="0.25"/>
    <row r="407" s="17" customFormat="1" x14ac:dyDescent="0.25"/>
    <row r="408" s="17" customFormat="1" x14ac:dyDescent="0.25"/>
    <row r="409" s="17" customFormat="1" x14ac:dyDescent="0.25"/>
    <row r="410" s="17" customFormat="1" x14ac:dyDescent="0.25"/>
    <row r="411" s="17" customFormat="1" x14ac:dyDescent="0.25"/>
    <row r="412" s="17" customFormat="1" x14ac:dyDescent="0.25"/>
    <row r="413" s="17" customFormat="1" x14ac:dyDescent="0.25"/>
    <row r="414" s="17" customFormat="1" x14ac:dyDescent="0.25"/>
    <row r="415" s="17" customFormat="1" x14ac:dyDescent="0.25"/>
    <row r="416" s="17" customFormat="1" x14ac:dyDescent="0.25"/>
    <row r="417" s="17" customFormat="1" x14ac:dyDescent="0.25"/>
    <row r="418" s="17" customFormat="1" x14ac:dyDescent="0.25"/>
    <row r="419" s="17" customFormat="1" x14ac:dyDescent="0.25"/>
    <row r="420" s="17" customFormat="1" x14ac:dyDescent="0.25"/>
    <row r="421" s="17" customFormat="1" x14ac:dyDescent="0.25"/>
    <row r="422" s="17" customFormat="1" x14ac:dyDescent="0.25"/>
    <row r="423" s="17" customFormat="1" x14ac:dyDescent="0.25"/>
    <row r="424" s="17" customFormat="1" x14ac:dyDescent="0.25"/>
    <row r="425" s="17" customFormat="1" x14ac:dyDescent="0.25"/>
    <row r="426" s="17" customFormat="1" x14ac:dyDescent="0.25"/>
    <row r="427" s="17" customFormat="1" x14ac:dyDescent="0.25"/>
    <row r="428" s="17" customFormat="1" x14ac:dyDescent="0.25"/>
    <row r="429" s="17" customFormat="1" x14ac:dyDescent="0.25"/>
    <row r="430" s="17" customFormat="1" x14ac:dyDescent="0.25"/>
    <row r="431" s="17" customFormat="1" x14ac:dyDescent="0.25"/>
    <row r="432" s="17" customFormat="1" x14ac:dyDescent="0.25"/>
    <row r="433" s="17" customFormat="1" x14ac:dyDescent="0.25"/>
    <row r="434" s="17" customFormat="1" x14ac:dyDescent="0.25"/>
    <row r="435" s="17" customFormat="1" x14ac:dyDescent="0.25"/>
    <row r="436" s="17" customFormat="1" x14ac:dyDescent="0.25"/>
    <row r="437" s="17" customFormat="1" x14ac:dyDescent="0.25"/>
    <row r="438" s="17" customFormat="1" x14ac:dyDescent="0.25"/>
    <row r="439" s="17" customFormat="1" x14ac:dyDescent="0.25"/>
    <row r="440" s="17" customFormat="1" x14ac:dyDescent="0.25"/>
    <row r="441" s="17" customFormat="1" x14ac:dyDescent="0.25"/>
    <row r="442" s="17" customFormat="1" x14ac:dyDescent="0.25"/>
    <row r="443" s="17" customFormat="1" x14ac:dyDescent="0.25"/>
    <row r="444" s="17" customFormat="1" x14ac:dyDescent="0.25"/>
    <row r="445" s="17" customFormat="1" x14ac:dyDescent="0.25"/>
    <row r="446" s="17" customFormat="1" x14ac:dyDescent="0.25"/>
    <row r="447" s="17" customFormat="1" x14ac:dyDescent="0.25"/>
    <row r="448" s="17" customFormat="1" x14ac:dyDescent="0.25"/>
    <row r="449" s="17" customFormat="1" x14ac:dyDescent="0.25"/>
    <row r="450" s="17" customFormat="1" x14ac:dyDescent="0.25"/>
    <row r="451" s="17" customFormat="1" x14ac:dyDescent="0.25"/>
    <row r="452" s="17" customFormat="1" x14ac:dyDescent="0.25"/>
    <row r="453" s="17" customFormat="1" x14ac:dyDescent="0.25"/>
    <row r="454" s="17" customFormat="1" x14ac:dyDescent="0.25"/>
    <row r="455" s="17" customFormat="1" x14ac:dyDescent="0.25"/>
    <row r="456" s="17" customFormat="1" x14ac:dyDescent="0.25"/>
    <row r="457" s="17" customFormat="1" x14ac:dyDescent="0.25"/>
    <row r="458" s="17" customFormat="1" x14ac:dyDescent="0.25"/>
    <row r="459" s="17" customFormat="1" x14ac:dyDescent="0.25"/>
    <row r="460" s="17" customFormat="1" x14ac:dyDescent="0.25"/>
    <row r="461" s="17" customFormat="1" x14ac:dyDescent="0.25"/>
    <row r="462" s="17" customFormat="1" x14ac:dyDescent="0.25"/>
    <row r="463" s="17" customFormat="1" x14ac:dyDescent="0.25"/>
    <row r="464" s="17" customFormat="1" x14ac:dyDescent="0.25"/>
    <row r="465" s="17" customFormat="1" x14ac:dyDescent="0.25"/>
    <row r="466" s="17" customFormat="1" x14ac:dyDescent="0.25"/>
    <row r="467" s="17" customFormat="1" x14ac:dyDescent="0.25"/>
    <row r="468" s="17" customFormat="1" x14ac:dyDescent="0.25"/>
    <row r="469" s="17" customFormat="1" x14ac:dyDescent="0.25"/>
    <row r="470" s="17" customFormat="1" x14ac:dyDescent="0.25"/>
    <row r="471" s="17" customFormat="1" x14ac:dyDescent="0.25"/>
    <row r="472" s="17" customFormat="1" x14ac:dyDescent="0.25"/>
    <row r="473" s="17" customFormat="1" x14ac:dyDescent="0.25"/>
    <row r="474" s="17" customFormat="1" x14ac:dyDescent="0.25"/>
    <row r="475" s="17" customFormat="1" x14ac:dyDescent="0.25"/>
    <row r="476" s="17" customFormat="1" x14ac:dyDescent="0.25"/>
    <row r="477" s="17" customFormat="1" x14ac:dyDescent="0.25"/>
    <row r="478" s="17" customFormat="1" x14ac:dyDescent="0.25"/>
    <row r="479" s="17" customFormat="1" x14ac:dyDescent="0.25"/>
    <row r="480" s="17" customFormat="1" x14ac:dyDescent="0.25"/>
    <row r="481" s="17" customFormat="1" x14ac:dyDescent="0.25"/>
    <row r="482" s="17" customFormat="1" x14ac:dyDescent="0.25"/>
    <row r="483" s="17" customFormat="1" x14ac:dyDescent="0.25"/>
    <row r="484" s="17" customFormat="1" x14ac:dyDescent="0.25"/>
    <row r="485" s="17" customFormat="1" x14ac:dyDescent="0.25"/>
    <row r="486" s="17" customFormat="1" x14ac:dyDescent="0.25"/>
    <row r="487" s="17" customFormat="1" x14ac:dyDescent="0.25"/>
    <row r="488" s="17" customFormat="1" x14ac:dyDescent="0.25"/>
    <row r="489" s="17" customFormat="1" x14ac:dyDescent="0.25"/>
    <row r="490" s="17" customFormat="1" x14ac:dyDescent="0.25"/>
    <row r="491" s="17" customFormat="1" x14ac:dyDescent="0.25"/>
    <row r="492" s="17" customFormat="1" x14ac:dyDescent="0.25"/>
    <row r="493" s="17" customFormat="1" x14ac:dyDescent="0.25"/>
    <row r="494" s="17" customFormat="1" x14ac:dyDescent="0.25"/>
    <row r="495" s="17" customFormat="1" x14ac:dyDescent="0.25"/>
    <row r="496" s="17" customFormat="1" x14ac:dyDescent="0.25"/>
    <row r="497" s="17" customFormat="1" x14ac:dyDescent="0.25"/>
    <row r="498" s="17" customFormat="1" x14ac:dyDescent="0.25"/>
    <row r="499" s="17" customFormat="1" x14ac:dyDescent="0.25"/>
    <row r="500" s="17" customFormat="1" x14ac:dyDescent="0.25"/>
    <row r="501" s="17" customFormat="1" x14ac:dyDescent="0.25"/>
    <row r="502" s="17" customFormat="1" x14ac:dyDescent="0.25"/>
    <row r="503" s="17" customFormat="1" x14ac:dyDescent="0.25"/>
    <row r="504" s="17" customFormat="1" x14ac:dyDescent="0.25"/>
    <row r="505" s="17" customFormat="1" x14ac:dyDescent="0.25"/>
    <row r="506" s="17" customFormat="1" x14ac:dyDescent="0.25"/>
    <row r="507" s="17" customFormat="1" x14ac:dyDescent="0.25"/>
    <row r="508" s="17" customFormat="1" x14ac:dyDescent="0.25"/>
    <row r="509" s="17" customFormat="1" x14ac:dyDescent="0.25"/>
    <row r="510" s="17" customFormat="1" x14ac:dyDescent="0.25"/>
    <row r="511" s="17" customFormat="1" x14ac:dyDescent="0.25"/>
    <row r="512" s="17" customFormat="1" x14ac:dyDescent="0.25"/>
    <row r="513" s="17" customFormat="1" x14ac:dyDescent="0.25"/>
    <row r="514" s="17" customFormat="1" x14ac:dyDescent="0.25"/>
    <row r="515" s="17" customFormat="1" x14ac:dyDescent="0.25"/>
    <row r="516" s="17" customFormat="1" x14ac:dyDescent="0.25"/>
    <row r="517" s="17" customFormat="1" x14ac:dyDescent="0.25"/>
    <row r="518" s="17" customFormat="1" x14ac:dyDescent="0.25"/>
    <row r="519" s="17" customFormat="1" x14ac:dyDescent="0.25"/>
    <row r="520" s="17" customFormat="1" x14ac:dyDescent="0.25"/>
    <row r="521" s="17" customFormat="1" x14ac:dyDescent="0.25"/>
    <row r="522" s="17" customFormat="1" x14ac:dyDescent="0.25"/>
    <row r="523" s="17" customFormat="1" x14ac:dyDescent="0.25"/>
    <row r="524" s="17" customFormat="1" x14ac:dyDescent="0.25"/>
    <row r="525" s="17" customFormat="1" x14ac:dyDescent="0.25"/>
    <row r="526" s="17" customFormat="1" x14ac:dyDescent="0.25"/>
    <row r="527" s="17" customFormat="1" x14ac:dyDescent="0.25"/>
    <row r="528" s="17" customFormat="1" x14ac:dyDescent="0.25"/>
    <row r="529" s="17" customFormat="1" x14ac:dyDescent="0.25"/>
    <row r="530" s="17" customFormat="1" x14ac:dyDescent="0.25"/>
    <row r="531" s="17" customFormat="1" x14ac:dyDescent="0.25"/>
    <row r="532" s="17" customFormat="1" x14ac:dyDescent="0.25"/>
    <row r="533" s="17" customFormat="1" x14ac:dyDescent="0.25"/>
    <row r="534" s="17" customFormat="1" x14ac:dyDescent="0.25"/>
    <row r="535" s="17" customFormat="1" x14ac:dyDescent="0.25"/>
    <row r="536" s="17" customFormat="1" x14ac:dyDescent="0.25"/>
    <row r="537" s="17" customFormat="1" x14ac:dyDescent="0.25"/>
    <row r="538" s="17" customFormat="1" x14ac:dyDescent="0.25"/>
    <row r="539" s="17" customFormat="1" x14ac:dyDescent="0.25"/>
    <row r="540" s="17" customFormat="1" x14ac:dyDescent="0.25"/>
    <row r="541" s="17" customFormat="1" x14ac:dyDescent="0.25"/>
    <row r="542" s="17" customFormat="1" x14ac:dyDescent="0.25"/>
    <row r="543" s="17" customFormat="1" x14ac:dyDescent="0.25"/>
    <row r="544" s="17" customFormat="1" x14ac:dyDescent="0.25"/>
    <row r="545" s="17" customFormat="1" x14ac:dyDescent="0.25"/>
    <row r="546" s="17" customFormat="1" x14ac:dyDescent="0.25"/>
    <row r="547" s="17" customFormat="1" x14ac:dyDescent="0.25"/>
    <row r="548" s="17" customFormat="1" x14ac:dyDescent="0.25"/>
    <row r="549" s="17" customFormat="1" x14ac:dyDescent="0.25"/>
    <row r="550" s="17" customFormat="1" x14ac:dyDescent="0.25"/>
    <row r="551" s="17" customFormat="1" x14ac:dyDescent="0.25"/>
    <row r="552" s="17" customFormat="1" x14ac:dyDescent="0.25"/>
    <row r="553" s="17" customFormat="1" x14ac:dyDescent="0.25"/>
    <row r="554" s="17" customFormat="1" x14ac:dyDescent="0.25"/>
    <row r="555" s="17" customFormat="1" x14ac:dyDescent="0.25"/>
    <row r="556" s="17" customFormat="1" x14ac:dyDescent="0.25"/>
    <row r="557" s="17" customFormat="1" x14ac:dyDescent="0.25"/>
    <row r="558" s="17" customFormat="1" x14ac:dyDescent="0.25"/>
    <row r="559" s="17" customFormat="1" x14ac:dyDescent="0.25"/>
    <row r="560" s="17" customFormat="1" x14ac:dyDescent="0.25"/>
    <row r="561" s="17" customFormat="1" x14ac:dyDescent="0.25"/>
    <row r="562" s="17" customFormat="1" x14ac:dyDescent="0.25"/>
    <row r="563" s="17" customFormat="1" x14ac:dyDescent="0.25"/>
    <row r="564" s="17" customFormat="1" x14ac:dyDescent="0.25"/>
    <row r="565" s="17" customFormat="1" x14ac:dyDescent="0.25"/>
    <row r="566" s="17" customFormat="1" x14ac:dyDescent="0.25"/>
    <row r="567" s="17" customFormat="1" x14ac:dyDescent="0.25"/>
    <row r="568" s="17" customFormat="1" x14ac:dyDescent="0.25"/>
    <row r="569" s="17" customFormat="1" x14ac:dyDescent="0.25"/>
    <row r="570" s="17" customFormat="1" x14ac:dyDescent="0.25"/>
    <row r="571" s="17" customFormat="1" x14ac:dyDescent="0.25"/>
    <row r="572" s="17" customFormat="1" x14ac:dyDescent="0.25"/>
    <row r="573" s="17" customFormat="1" x14ac:dyDescent="0.25"/>
    <row r="574" s="17" customFormat="1" x14ac:dyDescent="0.25"/>
    <row r="575" s="17" customFormat="1" x14ac:dyDescent="0.25"/>
    <row r="576" s="17" customFormat="1" x14ac:dyDescent="0.25"/>
    <row r="577" s="17" customFormat="1" x14ac:dyDescent="0.25"/>
    <row r="578" s="17" customFormat="1" x14ac:dyDescent="0.25"/>
    <row r="579" s="17" customFormat="1" x14ac:dyDescent="0.25"/>
    <row r="580" s="17" customFormat="1" x14ac:dyDescent="0.25"/>
    <row r="581" s="17" customFormat="1" x14ac:dyDescent="0.25"/>
    <row r="582" s="17" customFormat="1" x14ac:dyDescent="0.25"/>
    <row r="583" s="17" customFormat="1" x14ac:dyDescent="0.25"/>
    <row r="584" s="17" customFormat="1" x14ac:dyDescent="0.25"/>
    <row r="585" s="17" customFormat="1" x14ac:dyDescent="0.25"/>
    <row r="586" s="17" customFormat="1" x14ac:dyDescent="0.25"/>
    <row r="587" s="17" customFormat="1" x14ac:dyDescent="0.25"/>
    <row r="588" s="17" customFormat="1" x14ac:dyDescent="0.25"/>
    <row r="589" s="17" customFormat="1" x14ac:dyDescent="0.25"/>
    <row r="590" s="17" customFormat="1" x14ac:dyDescent="0.25"/>
    <row r="591" s="17" customFormat="1" x14ac:dyDescent="0.25"/>
    <row r="592" s="17" customFormat="1" x14ac:dyDescent="0.25"/>
    <row r="593" s="17" customFormat="1" x14ac:dyDescent="0.25"/>
    <row r="594" s="17" customFormat="1" x14ac:dyDescent="0.25"/>
    <row r="595" s="17" customFormat="1" x14ac:dyDescent="0.25"/>
    <row r="596" s="17" customFormat="1" x14ac:dyDescent="0.25"/>
    <row r="597" s="17" customFormat="1" x14ac:dyDescent="0.25"/>
    <row r="598" s="17" customFormat="1" x14ac:dyDescent="0.25"/>
    <row r="599" s="17" customFormat="1" x14ac:dyDescent="0.25"/>
    <row r="600" s="17" customFormat="1" x14ac:dyDescent="0.25"/>
    <row r="601" s="17" customFormat="1" x14ac:dyDescent="0.25"/>
    <row r="602" s="17" customFormat="1" x14ac:dyDescent="0.25"/>
    <row r="603" s="17" customFormat="1" x14ac:dyDescent="0.25"/>
    <row r="604" s="17" customFormat="1" x14ac:dyDescent="0.25"/>
    <row r="605" s="17" customFormat="1" x14ac:dyDescent="0.25"/>
    <row r="606" s="17" customFormat="1" x14ac:dyDescent="0.25"/>
    <row r="607" s="17" customFormat="1" x14ac:dyDescent="0.25"/>
    <row r="608" s="17" customFormat="1" x14ac:dyDescent="0.25"/>
    <row r="609" s="17" customFormat="1" x14ac:dyDescent="0.25"/>
    <row r="610" s="17" customFormat="1" x14ac:dyDescent="0.25"/>
    <row r="611" s="17" customFormat="1" x14ac:dyDescent="0.25"/>
    <row r="612" s="17" customFormat="1" x14ac:dyDescent="0.25"/>
    <row r="613" s="17" customFormat="1" x14ac:dyDescent="0.25"/>
    <row r="614" s="17" customFormat="1" x14ac:dyDescent="0.25"/>
    <row r="615" s="17" customFormat="1" x14ac:dyDescent="0.25"/>
    <row r="616" s="17" customFormat="1" x14ac:dyDescent="0.25"/>
    <row r="617" s="17" customFormat="1" x14ac:dyDescent="0.25"/>
    <row r="618" s="17" customFormat="1" x14ac:dyDescent="0.25"/>
    <row r="619" s="17" customFormat="1" x14ac:dyDescent="0.25"/>
    <row r="620" s="17" customFormat="1" x14ac:dyDescent="0.25"/>
    <row r="621" s="17" customFormat="1" x14ac:dyDescent="0.25"/>
    <row r="622" s="17" customFormat="1" x14ac:dyDescent="0.25"/>
    <row r="623" s="17" customFormat="1" x14ac:dyDescent="0.25"/>
    <row r="624" s="17" customFormat="1" x14ac:dyDescent="0.25"/>
    <row r="625" s="17" customFormat="1" x14ac:dyDescent="0.25"/>
    <row r="626" s="17" customFormat="1" x14ac:dyDescent="0.25"/>
    <row r="627" s="17" customFormat="1" x14ac:dyDescent="0.25"/>
    <row r="628" s="17" customFormat="1" x14ac:dyDescent="0.25"/>
    <row r="629" s="17" customFormat="1" x14ac:dyDescent="0.25"/>
    <row r="630" s="17" customFormat="1" x14ac:dyDescent="0.25"/>
    <row r="631" s="17" customFormat="1" x14ac:dyDescent="0.25"/>
    <row r="632" s="17" customFormat="1" x14ac:dyDescent="0.25"/>
    <row r="633" s="17" customFormat="1" x14ac:dyDescent="0.25"/>
    <row r="634" s="17" customFormat="1" x14ac:dyDescent="0.25"/>
    <row r="635" s="17" customFormat="1" x14ac:dyDescent="0.25"/>
    <row r="636" s="17" customFormat="1" x14ac:dyDescent="0.25"/>
    <row r="637" s="17" customFormat="1" x14ac:dyDescent="0.25"/>
    <row r="638" s="17" customFormat="1" x14ac:dyDescent="0.25"/>
    <row r="639" s="17" customFormat="1" x14ac:dyDescent="0.25"/>
    <row r="640" s="17" customFormat="1" x14ac:dyDescent="0.25"/>
    <row r="641" s="17" customFormat="1" x14ac:dyDescent="0.25"/>
    <row r="642" s="17" customFormat="1" x14ac:dyDescent="0.25"/>
    <row r="643" s="17" customFormat="1" x14ac:dyDescent="0.25"/>
    <row r="644" s="17" customFormat="1" x14ac:dyDescent="0.25"/>
    <row r="645" s="17" customFormat="1" x14ac:dyDescent="0.25"/>
    <row r="646" s="17" customFormat="1" x14ac:dyDescent="0.25"/>
    <row r="647" s="17" customFormat="1" x14ac:dyDescent="0.25"/>
    <row r="648" s="17" customFormat="1" x14ac:dyDescent="0.25"/>
    <row r="649" s="17" customFormat="1" x14ac:dyDescent="0.25"/>
    <row r="650" s="17" customFormat="1" x14ac:dyDescent="0.25"/>
    <row r="651" s="17" customFormat="1" x14ac:dyDescent="0.25"/>
    <row r="652" s="17" customFormat="1" x14ac:dyDescent="0.25"/>
    <row r="653" s="17" customFormat="1" x14ac:dyDescent="0.25"/>
    <row r="654" s="17" customFormat="1" x14ac:dyDescent="0.25"/>
    <row r="655" s="17" customFormat="1" x14ac:dyDescent="0.25"/>
    <row r="656" s="17" customFormat="1" x14ac:dyDescent="0.25"/>
    <row r="657" s="17" customFormat="1" x14ac:dyDescent="0.25"/>
    <row r="658" s="17" customFormat="1" x14ac:dyDescent="0.25"/>
    <row r="659" s="17" customFormat="1" x14ac:dyDescent="0.25"/>
    <row r="660" s="17" customFormat="1" x14ac:dyDescent="0.25"/>
    <row r="661" s="17" customFormat="1" x14ac:dyDescent="0.25"/>
    <row r="662" s="17" customFormat="1" x14ac:dyDescent="0.25"/>
    <row r="663" s="17" customFormat="1" x14ac:dyDescent="0.25"/>
    <row r="664" s="17" customFormat="1" x14ac:dyDescent="0.25"/>
    <row r="665" s="17" customFormat="1" x14ac:dyDescent="0.25"/>
    <row r="666" s="17" customFormat="1" x14ac:dyDescent="0.25"/>
    <row r="667" s="17" customFormat="1" x14ac:dyDescent="0.25"/>
    <row r="668" s="17" customFormat="1" x14ac:dyDescent="0.25"/>
    <row r="669" s="17" customFormat="1" x14ac:dyDescent="0.25"/>
    <row r="670" s="17" customFormat="1" x14ac:dyDescent="0.25"/>
    <row r="671" s="17" customFormat="1" x14ac:dyDescent="0.25"/>
    <row r="672" s="17" customFormat="1" x14ac:dyDescent="0.25"/>
    <row r="673" s="17" customFormat="1" x14ac:dyDescent="0.25"/>
    <row r="674" s="17" customFormat="1" x14ac:dyDescent="0.25"/>
    <row r="675" s="17" customFormat="1" x14ac:dyDescent="0.25"/>
    <row r="676" s="17" customFormat="1" x14ac:dyDescent="0.25"/>
    <row r="677" s="17" customFormat="1" x14ac:dyDescent="0.25"/>
    <row r="678" s="17" customFormat="1" x14ac:dyDescent="0.25"/>
    <row r="679" s="17" customFormat="1" x14ac:dyDescent="0.25"/>
    <row r="680" s="17" customFormat="1" x14ac:dyDescent="0.25"/>
    <row r="681" s="17" customFormat="1" x14ac:dyDescent="0.25"/>
    <row r="682" s="17" customFormat="1" x14ac:dyDescent="0.25"/>
    <row r="683" s="17" customFormat="1" x14ac:dyDescent="0.25"/>
    <row r="684" s="17" customFormat="1" x14ac:dyDescent="0.25"/>
    <row r="685" s="17" customFormat="1" x14ac:dyDescent="0.25"/>
    <row r="686" s="17" customFormat="1" x14ac:dyDescent="0.25"/>
    <row r="687" s="17" customFormat="1" x14ac:dyDescent="0.25"/>
    <row r="688" s="17" customFormat="1" x14ac:dyDescent="0.25"/>
    <row r="689" s="17" customFormat="1" x14ac:dyDescent="0.25"/>
    <row r="690" s="17" customFormat="1" x14ac:dyDescent="0.25"/>
    <row r="691" s="17" customFormat="1" x14ac:dyDescent="0.25"/>
    <row r="692" s="17" customFormat="1" x14ac:dyDescent="0.25"/>
    <row r="693" s="17" customFormat="1" x14ac:dyDescent="0.25"/>
    <row r="694" s="17" customFormat="1" x14ac:dyDescent="0.25"/>
    <row r="695" s="17" customFormat="1" x14ac:dyDescent="0.25"/>
    <row r="696" s="17" customFormat="1" x14ac:dyDescent="0.25"/>
    <row r="697" s="17" customFormat="1" x14ac:dyDescent="0.25"/>
    <row r="698" s="17" customFormat="1" x14ac:dyDescent="0.25"/>
    <row r="699" s="17" customFormat="1" x14ac:dyDescent="0.25"/>
    <row r="700" s="17" customFormat="1" x14ac:dyDescent="0.25"/>
    <row r="701" s="17" customFormat="1" x14ac:dyDescent="0.25"/>
    <row r="702" s="17" customFormat="1" x14ac:dyDescent="0.25"/>
    <row r="703" s="17" customFormat="1" x14ac:dyDescent="0.25"/>
    <row r="704" s="17" customFormat="1" x14ac:dyDescent="0.25"/>
    <row r="705" s="17" customFormat="1" x14ac:dyDescent="0.25"/>
    <row r="706" s="17" customFormat="1" x14ac:dyDescent="0.25"/>
    <row r="707" s="17" customFormat="1" x14ac:dyDescent="0.25"/>
    <row r="708" s="17" customFormat="1" x14ac:dyDescent="0.25"/>
    <row r="709" s="17" customFormat="1" x14ac:dyDescent="0.25"/>
    <row r="710" s="17" customFormat="1" x14ac:dyDescent="0.25"/>
    <row r="711" s="17" customFormat="1" x14ac:dyDescent="0.25"/>
    <row r="712" s="17" customFormat="1" x14ac:dyDescent="0.25"/>
    <row r="713" s="17" customFormat="1" x14ac:dyDescent="0.25"/>
    <row r="714" s="17" customFormat="1" x14ac:dyDescent="0.25"/>
    <row r="715" s="17" customFormat="1" x14ac:dyDescent="0.25"/>
    <row r="716" s="17" customFormat="1" x14ac:dyDescent="0.25"/>
    <row r="717" s="17" customFormat="1" x14ac:dyDescent="0.25"/>
    <row r="718" s="17" customFormat="1" x14ac:dyDescent="0.25"/>
    <row r="719" s="17" customFormat="1" x14ac:dyDescent="0.25"/>
    <row r="720" s="17" customFormat="1" x14ac:dyDescent="0.25"/>
    <row r="721" s="17" customFormat="1" x14ac:dyDescent="0.25"/>
    <row r="722" s="17" customFormat="1" x14ac:dyDescent="0.25"/>
    <row r="723" s="17" customFormat="1" x14ac:dyDescent="0.25"/>
    <row r="724" s="17" customFormat="1" x14ac:dyDescent="0.25"/>
    <row r="725" s="17" customFormat="1" x14ac:dyDescent="0.25"/>
    <row r="726" s="17" customFormat="1" x14ac:dyDescent="0.25"/>
    <row r="727" s="17" customFormat="1" x14ac:dyDescent="0.25"/>
    <row r="728" s="17" customFormat="1" x14ac:dyDescent="0.25"/>
    <row r="729" s="17" customFormat="1" x14ac:dyDescent="0.25"/>
    <row r="730" s="17" customFormat="1" x14ac:dyDescent="0.25"/>
    <row r="731" s="17" customFormat="1" x14ac:dyDescent="0.25"/>
    <row r="732" s="17" customFormat="1" x14ac:dyDescent="0.25"/>
    <row r="733" s="17" customFormat="1" x14ac:dyDescent="0.25"/>
    <row r="734" s="17" customFormat="1" x14ac:dyDescent="0.25"/>
    <row r="735" s="17" customFormat="1" x14ac:dyDescent="0.25"/>
    <row r="736" s="17" customFormat="1" x14ac:dyDescent="0.25"/>
    <row r="737" s="17" customFormat="1" x14ac:dyDescent="0.25"/>
    <row r="738" s="17" customFormat="1" x14ac:dyDescent="0.25"/>
    <row r="739" s="17" customFormat="1" x14ac:dyDescent="0.25"/>
    <row r="740" s="17" customFormat="1" x14ac:dyDescent="0.25"/>
    <row r="741" s="17" customFormat="1" x14ac:dyDescent="0.25"/>
    <row r="742" s="17" customFormat="1" x14ac:dyDescent="0.25"/>
    <row r="743" s="17" customFormat="1" x14ac:dyDescent="0.25"/>
    <row r="744" s="17" customFormat="1" x14ac:dyDescent="0.25"/>
    <row r="745" s="17" customFormat="1" x14ac:dyDescent="0.25"/>
    <row r="746" s="17" customFormat="1" x14ac:dyDescent="0.25"/>
    <row r="747" s="17" customFormat="1" x14ac:dyDescent="0.25"/>
    <row r="748" s="17" customFormat="1" x14ac:dyDescent="0.25"/>
    <row r="749" s="17" customFormat="1" x14ac:dyDescent="0.25"/>
    <row r="750" s="17" customFormat="1" x14ac:dyDescent="0.25"/>
    <row r="751" s="17" customFormat="1" x14ac:dyDescent="0.25"/>
    <row r="752" s="17" customFormat="1" x14ac:dyDescent="0.25"/>
    <row r="753" s="17" customFormat="1" x14ac:dyDescent="0.25"/>
    <row r="754" s="17" customFormat="1" x14ac:dyDescent="0.25"/>
    <row r="755" s="17" customFormat="1" x14ac:dyDescent="0.25"/>
    <row r="756" s="17" customFormat="1" x14ac:dyDescent="0.25"/>
    <row r="757" s="17" customFormat="1" x14ac:dyDescent="0.25"/>
    <row r="758" s="17" customFormat="1" x14ac:dyDescent="0.25"/>
    <row r="759" s="17" customFormat="1" x14ac:dyDescent="0.25"/>
    <row r="760" s="17" customFormat="1" x14ac:dyDescent="0.25"/>
    <row r="761" s="17" customFormat="1" x14ac:dyDescent="0.25"/>
    <row r="762" s="17" customFormat="1" x14ac:dyDescent="0.25"/>
    <row r="763" s="17" customFormat="1" x14ac:dyDescent="0.25"/>
    <row r="764" s="17" customFormat="1" x14ac:dyDescent="0.25"/>
    <row r="765" s="17" customFormat="1" x14ac:dyDescent="0.25"/>
    <row r="766" s="17" customFormat="1" x14ac:dyDescent="0.25"/>
    <row r="767" s="17" customFormat="1" x14ac:dyDescent="0.25"/>
    <row r="768" s="17" customFormat="1" x14ac:dyDescent="0.25"/>
    <row r="769" s="17" customFormat="1" x14ac:dyDescent="0.25"/>
    <row r="770" s="17" customFormat="1" x14ac:dyDescent="0.25"/>
    <row r="771" s="17" customFormat="1" x14ac:dyDescent="0.25"/>
    <row r="772" s="17" customFormat="1" x14ac:dyDescent="0.25"/>
    <row r="773" s="17" customFormat="1" x14ac:dyDescent="0.25"/>
    <row r="774" s="17" customFormat="1" x14ac:dyDescent="0.25"/>
    <row r="775" s="17" customFormat="1" x14ac:dyDescent="0.25"/>
    <row r="776" s="17" customFormat="1" x14ac:dyDescent="0.25"/>
    <row r="777" s="17" customFormat="1" x14ac:dyDescent="0.25"/>
    <row r="778" s="17" customFormat="1" x14ac:dyDescent="0.25"/>
    <row r="779" s="17" customFormat="1" x14ac:dyDescent="0.25"/>
    <row r="780" s="17" customFormat="1" x14ac:dyDescent="0.25"/>
    <row r="781" s="17" customFormat="1" x14ac:dyDescent="0.25"/>
    <row r="782" s="17" customFormat="1" x14ac:dyDescent="0.25"/>
    <row r="783" s="17" customFormat="1" x14ac:dyDescent="0.25"/>
    <row r="784" s="17" customFormat="1" x14ac:dyDescent="0.25"/>
    <row r="785" s="17" customFormat="1" x14ac:dyDescent="0.25"/>
    <row r="786" s="17" customFormat="1" x14ac:dyDescent="0.25"/>
    <row r="787" s="17" customFormat="1" x14ac:dyDescent="0.25"/>
    <row r="788" s="17" customFormat="1" x14ac:dyDescent="0.25"/>
    <row r="789" s="17" customFormat="1" x14ac:dyDescent="0.25"/>
    <row r="790" s="17" customFormat="1" x14ac:dyDescent="0.25"/>
    <row r="791" s="17" customFormat="1" x14ac:dyDescent="0.25"/>
    <row r="792" s="17" customFormat="1" x14ac:dyDescent="0.25"/>
    <row r="793" s="17" customFormat="1" x14ac:dyDescent="0.25"/>
    <row r="794" s="17" customFormat="1" x14ac:dyDescent="0.25"/>
    <row r="795" s="17" customFormat="1" x14ac:dyDescent="0.25"/>
    <row r="796" s="17" customFormat="1" x14ac:dyDescent="0.25"/>
    <row r="797" s="17" customFormat="1" x14ac:dyDescent="0.25"/>
    <row r="798" s="17" customFormat="1" x14ac:dyDescent="0.25"/>
    <row r="799" s="17" customFormat="1" x14ac:dyDescent="0.25"/>
    <row r="800" s="17" customFormat="1" x14ac:dyDescent="0.25"/>
    <row r="801" s="17" customFormat="1" x14ac:dyDescent="0.25"/>
    <row r="802" s="17" customFormat="1" x14ac:dyDescent="0.25"/>
    <row r="803" s="17" customFormat="1" x14ac:dyDescent="0.25"/>
    <row r="804" s="17" customFormat="1" x14ac:dyDescent="0.25"/>
    <row r="805" s="17" customFormat="1" x14ac:dyDescent="0.25"/>
    <row r="806" s="17" customFormat="1" x14ac:dyDescent="0.25"/>
    <row r="807" s="17" customFormat="1" x14ac:dyDescent="0.25"/>
    <row r="808" s="17" customFormat="1" x14ac:dyDescent="0.25"/>
    <row r="809" s="17" customFormat="1" x14ac:dyDescent="0.25"/>
    <row r="810" s="17" customFormat="1" x14ac:dyDescent="0.25"/>
    <row r="811" s="17" customFormat="1" x14ac:dyDescent="0.25"/>
    <row r="812" s="17" customFormat="1" x14ac:dyDescent="0.25"/>
    <row r="813" s="17" customFormat="1" x14ac:dyDescent="0.25"/>
    <row r="814" s="17" customFormat="1" x14ac:dyDescent="0.25"/>
    <row r="815" s="17" customFormat="1" x14ac:dyDescent="0.25"/>
    <row r="816" s="17" customFormat="1" x14ac:dyDescent="0.25"/>
    <row r="817" s="17" customFormat="1" x14ac:dyDescent="0.25"/>
    <row r="818" s="17" customFormat="1" x14ac:dyDescent="0.25"/>
    <row r="819" s="17" customFormat="1" x14ac:dyDescent="0.25"/>
    <row r="820" s="17" customFormat="1" x14ac:dyDescent="0.25"/>
    <row r="821" s="17" customFormat="1" x14ac:dyDescent="0.25"/>
    <row r="822" s="17" customFormat="1" x14ac:dyDescent="0.25"/>
    <row r="823" s="17" customFormat="1" x14ac:dyDescent="0.25"/>
    <row r="824" s="17" customFormat="1" x14ac:dyDescent="0.25"/>
    <row r="825" s="17" customFormat="1" x14ac:dyDescent="0.25"/>
    <row r="826" s="17" customFormat="1" x14ac:dyDescent="0.25"/>
    <row r="827" s="17" customFormat="1" x14ac:dyDescent="0.25"/>
    <row r="828" s="17" customFormat="1" x14ac:dyDescent="0.25"/>
    <row r="829" s="17" customFormat="1" x14ac:dyDescent="0.25"/>
    <row r="830" s="17" customFormat="1" x14ac:dyDescent="0.25"/>
    <row r="831" s="17" customFormat="1" x14ac:dyDescent="0.25"/>
    <row r="832" s="17" customFormat="1" x14ac:dyDescent="0.25"/>
    <row r="833" s="17" customFormat="1" x14ac:dyDescent="0.25"/>
    <row r="834" s="17" customFormat="1" x14ac:dyDescent="0.25"/>
    <row r="835" s="17" customFormat="1" x14ac:dyDescent="0.25"/>
    <row r="836" s="17" customFormat="1" x14ac:dyDescent="0.25"/>
    <row r="837" s="17" customFormat="1" x14ac:dyDescent="0.25"/>
    <row r="838" s="17" customFormat="1" x14ac:dyDescent="0.25"/>
    <row r="839" s="17" customFormat="1" x14ac:dyDescent="0.25"/>
    <row r="840" s="17" customFormat="1" x14ac:dyDescent="0.25"/>
    <row r="841" s="17" customFormat="1" x14ac:dyDescent="0.25"/>
    <row r="842" s="17" customFormat="1" x14ac:dyDescent="0.25"/>
    <row r="843" s="17" customFormat="1" x14ac:dyDescent="0.25"/>
    <row r="844" s="17" customFormat="1" x14ac:dyDescent="0.25"/>
    <row r="845" s="17" customFormat="1" x14ac:dyDescent="0.25"/>
    <row r="846" s="17" customFormat="1" x14ac:dyDescent="0.25"/>
    <row r="847" s="17" customFormat="1" x14ac:dyDescent="0.25"/>
    <row r="848" s="17" customFormat="1" x14ac:dyDescent="0.25"/>
    <row r="849" s="17" customFormat="1" x14ac:dyDescent="0.25"/>
    <row r="850" s="17" customFormat="1" x14ac:dyDescent="0.25"/>
    <row r="851" s="17" customFormat="1" x14ac:dyDescent="0.25"/>
    <row r="852" s="17" customFormat="1" x14ac:dyDescent="0.25"/>
    <row r="853" s="17" customFormat="1" x14ac:dyDescent="0.25"/>
    <row r="854" s="17" customFormat="1" x14ac:dyDescent="0.25"/>
    <row r="855" s="17" customFormat="1" x14ac:dyDescent="0.25"/>
    <row r="856" s="17" customFormat="1" x14ac:dyDescent="0.25"/>
    <row r="857" s="17" customFormat="1" x14ac:dyDescent="0.25"/>
    <row r="858" s="17" customFormat="1" x14ac:dyDescent="0.25"/>
    <row r="859" s="17" customFormat="1" x14ac:dyDescent="0.25"/>
    <row r="860" s="17" customFormat="1" x14ac:dyDescent="0.25"/>
    <row r="861" s="17" customFormat="1" x14ac:dyDescent="0.25"/>
    <row r="862" s="17" customFormat="1" x14ac:dyDescent="0.25"/>
    <row r="863" s="17" customFormat="1" x14ac:dyDescent="0.25"/>
    <row r="864" s="17" customFormat="1" x14ac:dyDescent="0.25"/>
    <row r="865" s="17" customFormat="1" x14ac:dyDescent="0.25"/>
    <row r="866" s="17" customFormat="1" x14ac:dyDescent="0.25"/>
    <row r="867" s="17" customFormat="1" x14ac:dyDescent="0.25"/>
    <row r="868" s="17" customFormat="1" x14ac:dyDescent="0.25"/>
    <row r="869" s="17" customFormat="1" x14ac:dyDescent="0.25"/>
    <row r="870" s="17" customFormat="1" x14ac:dyDescent="0.25"/>
    <row r="871" s="17" customFormat="1" x14ac:dyDescent="0.25"/>
    <row r="872" s="17" customFormat="1" x14ac:dyDescent="0.25"/>
    <row r="873" s="17" customFormat="1" x14ac:dyDescent="0.25"/>
    <row r="874" s="17" customFormat="1" x14ac:dyDescent="0.25"/>
    <row r="875" s="17" customFormat="1" x14ac:dyDescent="0.25"/>
    <row r="876" s="17" customFormat="1" x14ac:dyDescent="0.25"/>
    <row r="877" s="17" customFormat="1" x14ac:dyDescent="0.25"/>
    <row r="878" s="17" customFormat="1" x14ac:dyDescent="0.25"/>
    <row r="879" s="17" customFormat="1" x14ac:dyDescent="0.25"/>
    <row r="880" s="17" customFormat="1" x14ac:dyDescent="0.25"/>
    <row r="881" s="17" customFormat="1" x14ac:dyDescent="0.25"/>
    <row r="882" s="17" customFormat="1" x14ac:dyDescent="0.25"/>
    <row r="883" s="17" customFormat="1" x14ac:dyDescent="0.25"/>
  </sheetData>
  <sheetProtection password="CD82" sheet="1" objects="1" scenarios="1"/>
  <mergeCells count="3">
    <mergeCell ref="B2:G2"/>
    <mergeCell ref="E25:F25"/>
    <mergeCell ref="E4:I4"/>
  </mergeCells>
  <pageMargins left="0.7" right="0.7" top="0.75" bottom="0.75" header="0.51180555555555551" footer="0.51180555555555551"/>
  <pageSetup paperSize="9" scale="88" firstPageNumber="0" fitToHeight="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BE944"/>
  <sheetViews>
    <sheetView zoomScaleNormal="100" workbookViewId="0">
      <selection activeCell="B2" sqref="B2:F2"/>
    </sheetView>
  </sheetViews>
  <sheetFormatPr baseColWidth="10" defaultColWidth="14.42578125" defaultRowHeight="15" customHeight="1" x14ac:dyDescent="0.25"/>
  <cols>
    <col min="1" max="1" width="41.42578125" customWidth="1"/>
    <col min="2" max="2" width="19.140625" customWidth="1"/>
    <col min="3" max="4" width="22.5703125" customWidth="1"/>
    <col min="5" max="5" width="22.140625" customWidth="1"/>
    <col min="6" max="6" width="13" bestFit="1" customWidth="1"/>
    <col min="7" max="8" width="14.85546875" style="17" customWidth="1"/>
    <col min="9" max="57" width="14.42578125" style="17"/>
  </cols>
  <sheetData>
    <row r="1" spans="1:8" s="17" customFormat="1" ht="25.5" customHeight="1" x14ac:dyDescent="0.25">
      <c r="A1" s="38"/>
      <c r="C1" s="38"/>
      <c r="E1" s="38"/>
      <c r="G1" s="38"/>
      <c r="H1" s="38"/>
    </row>
    <row r="2" spans="1:8" ht="27.75" customHeight="1" x14ac:dyDescent="0.25">
      <c r="A2" s="155" t="str">
        <f>'INFO INICIAL'!C2</f>
        <v>NOMBRE PROYECTO</v>
      </c>
      <c r="B2" s="231" t="s">
        <v>268</v>
      </c>
      <c r="C2" s="231"/>
      <c r="D2" s="231"/>
      <c r="E2" s="231"/>
      <c r="F2" s="231"/>
      <c r="G2" s="37"/>
      <c r="H2" s="37"/>
    </row>
    <row r="3" spans="1:8" s="17" customFormat="1" ht="19.5" customHeight="1" x14ac:dyDescent="0.25">
      <c r="A3" s="38"/>
      <c r="B3" s="38"/>
      <c r="C3" s="38"/>
      <c r="D3" s="38"/>
      <c r="E3" s="38"/>
      <c r="F3" s="38"/>
      <c r="G3" s="38"/>
      <c r="H3" s="38"/>
    </row>
    <row r="4" spans="1:8" ht="12.75" customHeight="1" x14ac:dyDescent="0.25">
      <c r="A4" s="38"/>
      <c r="B4" s="38"/>
      <c r="C4" s="44" t="s">
        <v>22</v>
      </c>
      <c r="D4" s="44" t="s">
        <v>23</v>
      </c>
      <c r="E4" s="44" t="s">
        <v>24</v>
      </c>
      <c r="F4" s="63"/>
      <c r="G4" s="38"/>
      <c r="H4" s="38"/>
    </row>
    <row r="5" spans="1:8" ht="17.25" customHeight="1" x14ac:dyDescent="0.25">
      <c r="A5" s="238" t="s">
        <v>313</v>
      </c>
      <c r="B5" s="238"/>
      <c r="C5" s="64" t="s">
        <v>45</v>
      </c>
      <c r="D5" s="64" t="s">
        <v>45</v>
      </c>
      <c r="E5" s="64" t="s">
        <v>45</v>
      </c>
      <c r="F5" s="65" t="s">
        <v>46</v>
      </c>
      <c r="G5" s="38"/>
      <c r="H5" s="38"/>
    </row>
    <row r="6" spans="1:8" ht="12.75" customHeight="1" x14ac:dyDescent="0.25">
      <c r="A6" s="239" t="s">
        <v>47</v>
      </c>
      <c r="B6" s="239"/>
      <c r="C6" s="70">
        <v>0</v>
      </c>
      <c r="D6" s="70">
        <v>0</v>
      </c>
      <c r="E6" s="70">
        <v>0</v>
      </c>
      <c r="F6" s="89">
        <f>C6+D6+E6</f>
        <v>0</v>
      </c>
      <c r="G6" s="38"/>
      <c r="H6" s="38"/>
    </row>
    <row r="7" spans="1:8" ht="12.75" customHeight="1" x14ac:dyDescent="0.25">
      <c r="A7" s="68" t="s">
        <v>338</v>
      </c>
      <c r="B7" s="69"/>
      <c r="C7" s="71">
        <v>0</v>
      </c>
      <c r="D7" s="71">
        <v>0</v>
      </c>
      <c r="E7" s="71">
        <v>0</v>
      </c>
      <c r="F7" s="89">
        <f t="shared" ref="F7:F13" si="0">C7+D7+E7</f>
        <v>0</v>
      </c>
      <c r="G7" s="38"/>
      <c r="H7" s="38"/>
    </row>
    <row r="8" spans="1:8" ht="12.75" customHeight="1" x14ac:dyDescent="0.25">
      <c r="A8" s="239" t="s">
        <v>48</v>
      </c>
      <c r="B8" s="67" t="s">
        <v>49</v>
      </c>
      <c r="C8" s="71">
        <v>0</v>
      </c>
      <c r="D8" s="71">
        <v>0</v>
      </c>
      <c r="E8" s="71">
        <v>0</v>
      </c>
      <c r="F8" s="89">
        <f t="shared" si="0"/>
        <v>0</v>
      </c>
      <c r="G8" s="38"/>
      <c r="H8" s="38"/>
    </row>
    <row r="9" spans="1:8" ht="12.75" customHeight="1" x14ac:dyDescent="0.25">
      <c r="A9" s="239"/>
      <c r="B9" s="67" t="s">
        <v>50</v>
      </c>
      <c r="C9" s="71">
        <v>0</v>
      </c>
      <c r="D9" s="71">
        <v>0</v>
      </c>
      <c r="E9" s="71">
        <v>0</v>
      </c>
      <c r="F9" s="89"/>
      <c r="G9" s="38"/>
      <c r="H9" s="38"/>
    </row>
    <row r="10" spans="1:8" ht="12.75" customHeight="1" x14ac:dyDescent="0.25">
      <c r="A10" s="239"/>
      <c r="B10" s="67" t="s">
        <v>51</v>
      </c>
      <c r="C10" s="72">
        <v>0</v>
      </c>
      <c r="D10" s="72">
        <v>0</v>
      </c>
      <c r="E10" s="72">
        <v>0</v>
      </c>
      <c r="F10" s="89"/>
    </row>
    <row r="11" spans="1:8" ht="12.75" customHeight="1" x14ac:dyDescent="0.25">
      <c r="A11" s="246" t="s">
        <v>393</v>
      </c>
      <c r="B11" s="67" t="s">
        <v>337</v>
      </c>
      <c r="C11" s="71">
        <v>0</v>
      </c>
      <c r="D11" s="71">
        <v>0</v>
      </c>
      <c r="E11" s="71">
        <v>0</v>
      </c>
      <c r="F11" s="89">
        <f t="shared" si="0"/>
        <v>0</v>
      </c>
      <c r="G11" s="38"/>
      <c r="H11" s="38"/>
    </row>
    <row r="12" spans="1:8" ht="12.75" customHeight="1" x14ac:dyDescent="0.25">
      <c r="A12" s="247"/>
      <c r="B12" s="67" t="s">
        <v>408</v>
      </c>
      <c r="C12" s="71">
        <v>0</v>
      </c>
      <c r="D12" s="71">
        <v>0</v>
      </c>
      <c r="E12" s="71">
        <v>0</v>
      </c>
      <c r="F12" s="89">
        <f t="shared" si="0"/>
        <v>0</v>
      </c>
      <c r="G12" s="38"/>
      <c r="H12" s="38"/>
    </row>
    <row r="13" spans="1:8" ht="12.75" customHeight="1" x14ac:dyDescent="0.25">
      <c r="A13" s="248"/>
      <c r="B13" s="67" t="s">
        <v>166</v>
      </c>
      <c r="C13" s="71">
        <v>0</v>
      </c>
      <c r="D13" s="71">
        <v>0</v>
      </c>
      <c r="E13" s="71">
        <v>0</v>
      </c>
      <c r="F13" s="89">
        <f t="shared" si="0"/>
        <v>0</v>
      </c>
      <c r="G13" s="38"/>
      <c r="H13" s="38"/>
    </row>
    <row r="14" spans="1:8" ht="19.5" customHeight="1" x14ac:dyDescent="0.25">
      <c r="A14" s="240" t="s">
        <v>53</v>
      </c>
      <c r="B14" s="241"/>
      <c r="C14" s="90">
        <f>C6+C7+C8+C11+C12+C13</f>
        <v>0</v>
      </c>
      <c r="D14" s="90">
        <f>D6+D7+D8+D11+D12+D13</f>
        <v>0</v>
      </c>
      <c r="E14" s="90">
        <f>E6+E7+E8+E11+E12+E13</f>
        <v>0</v>
      </c>
      <c r="F14" s="90">
        <f>C14+D14+E14</f>
        <v>0</v>
      </c>
      <c r="G14" s="38"/>
      <c r="H14" s="38"/>
    </row>
    <row r="15" spans="1:8" s="17" customFormat="1" ht="12.75" customHeight="1" x14ac:dyDescent="0.25">
      <c r="A15" s="38"/>
      <c r="B15" s="38"/>
      <c r="C15" s="38"/>
      <c r="D15" s="38"/>
      <c r="E15" s="38"/>
      <c r="F15" s="38"/>
      <c r="G15" s="38"/>
      <c r="H15" s="38"/>
    </row>
    <row r="16" spans="1:8" s="17" customFormat="1" ht="12.75" customHeight="1" x14ac:dyDescent="0.25">
      <c r="A16" s="38"/>
      <c r="B16" s="38"/>
      <c r="C16" s="38"/>
      <c r="D16" s="38"/>
      <c r="E16" s="38"/>
      <c r="F16" s="38"/>
      <c r="G16" s="38"/>
      <c r="H16" s="38"/>
    </row>
    <row r="17" spans="1:8" ht="21" customHeight="1" x14ac:dyDescent="0.25">
      <c r="A17" s="242" t="s">
        <v>54</v>
      </c>
      <c r="B17" s="243"/>
      <c r="C17" s="44" t="s">
        <v>22</v>
      </c>
      <c r="D17" s="44" t="s">
        <v>23</v>
      </c>
      <c r="E17" s="44" t="s">
        <v>24</v>
      </c>
      <c r="F17" s="65" t="s">
        <v>46</v>
      </c>
      <c r="G17" s="38"/>
      <c r="H17" s="38"/>
    </row>
    <row r="18" spans="1:8" ht="12.75" customHeight="1" x14ac:dyDescent="0.25">
      <c r="A18" s="244" t="s">
        <v>269</v>
      </c>
      <c r="B18" s="245"/>
      <c r="C18" s="76">
        <f>C14</f>
        <v>0</v>
      </c>
      <c r="D18" s="76">
        <f>+D14</f>
        <v>0</v>
      </c>
      <c r="E18" s="76">
        <f>+E14</f>
        <v>0</v>
      </c>
      <c r="F18" s="76">
        <f>+C18+D18+E18</f>
        <v>0</v>
      </c>
      <c r="G18" s="38"/>
      <c r="H18" s="38"/>
    </row>
    <row r="19" spans="1:8" ht="12.75" customHeight="1" x14ac:dyDescent="0.25">
      <c r="A19" s="244" t="s">
        <v>270</v>
      </c>
      <c r="B19" s="245"/>
      <c r="C19" s="76">
        <f>'PLAN DE INVERSIÓN'!B31</f>
        <v>0</v>
      </c>
      <c r="D19" s="76">
        <f>'PLAN DE INVERSIÓN'!C31</f>
        <v>0</v>
      </c>
      <c r="E19" s="76">
        <f>'PLAN DE INVERSIÓN'!D31</f>
        <v>0</v>
      </c>
      <c r="F19" s="76">
        <f>+C19+D19+E19</f>
        <v>0</v>
      </c>
      <c r="G19" s="38"/>
      <c r="H19" s="38"/>
    </row>
    <row r="20" spans="1:8" ht="12.75" customHeight="1" x14ac:dyDescent="0.25">
      <c r="A20" s="235" t="s">
        <v>55</v>
      </c>
      <c r="B20" s="236"/>
      <c r="C20" s="77">
        <f>+C18-C19</f>
        <v>0</v>
      </c>
      <c r="D20" s="77">
        <f>D18-D19</f>
        <v>0</v>
      </c>
      <c r="E20" s="77">
        <f>E18-E19</f>
        <v>0</v>
      </c>
      <c r="F20" s="77">
        <f>+F18-F19</f>
        <v>0</v>
      </c>
      <c r="G20" s="38"/>
      <c r="H20" s="38"/>
    </row>
    <row r="21" spans="1:8" s="17" customFormat="1" ht="14.25" customHeight="1" x14ac:dyDescent="0.25">
      <c r="A21" s="38"/>
      <c r="B21" s="38"/>
      <c r="C21" s="38"/>
      <c r="D21" s="38"/>
      <c r="E21" s="38"/>
      <c r="F21" s="38"/>
      <c r="G21" s="38"/>
      <c r="H21" s="38"/>
    </row>
    <row r="22" spans="1:8" s="17" customFormat="1" ht="17.25" customHeight="1" x14ac:dyDescent="0.25">
      <c r="A22" s="38"/>
      <c r="B22" s="38"/>
      <c r="C22" s="38"/>
      <c r="D22" s="38"/>
      <c r="E22" s="38"/>
      <c r="F22" s="38"/>
      <c r="G22" s="38"/>
      <c r="H22" s="38"/>
    </row>
    <row r="23" spans="1:8" ht="12.75" customHeight="1" x14ac:dyDescent="0.25">
      <c r="A23" s="237" t="s">
        <v>56</v>
      </c>
      <c r="B23" s="237"/>
      <c r="C23" s="73"/>
      <c r="D23" s="73"/>
      <c r="E23" s="73"/>
      <c r="F23" s="38"/>
      <c r="G23" s="38"/>
      <c r="H23" s="38"/>
    </row>
    <row r="24" spans="1:8" ht="12.75" customHeight="1" x14ac:dyDescent="0.25">
      <c r="A24" s="78" t="s">
        <v>57</v>
      </c>
      <c r="B24" s="2">
        <f>C8</f>
        <v>0</v>
      </c>
      <c r="C24" s="73"/>
      <c r="D24" s="73"/>
      <c r="E24" s="73"/>
      <c r="F24" s="38"/>
      <c r="G24" s="38"/>
      <c r="H24" s="38"/>
    </row>
    <row r="25" spans="1:8" ht="12.75" customHeight="1" x14ac:dyDescent="0.25">
      <c r="A25" s="78" t="s">
        <v>271</v>
      </c>
      <c r="B25" s="3">
        <f>C9</f>
        <v>0</v>
      </c>
      <c r="C25" s="73"/>
      <c r="D25" s="73"/>
      <c r="E25" s="73"/>
      <c r="F25" s="38"/>
      <c r="G25" s="38"/>
      <c r="H25" s="38"/>
    </row>
    <row r="26" spans="1:8" ht="12.75" customHeight="1" x14ac:dyDescent="0.25">
      <c r="A26" s="78" t="s">
        <v>51</v>
      </c>
      <c r="B26" s="4">
        <f>C10</f>
        <v>0</v>
      </c>
      <c r="C26" s="73"/>
      <c r="D26" s="73"/>
      <c r="E26" s="73"/>
      <c r="F26" s="38"/>
      <c r="G26" s="38"/>
      <c r="H26" s="38"/>
    </row>
    <row r="27" spans="1:8" s="17" customFormat="1" ht="12.75" customHeight="1" x14ac:dyDescent="0.25">
      <c r="A27" s="73"/>
      <c r="B27" s="75"/>
      <c r="C27" s="74"/>
      <c r="D27" s="75"/>
      <c r="E27" s="75"/>
      <c r="F27" s="38"/>
      <c r="G27" s="38"/>
      <c r="H27" s="38"/>
    </row>
    <row r="28" spans="1:8" ht="12.75" customHeight="1" x14ac:dyDescent="0.25">
      <c r="A28" s="79" t="s">
        <v>58</v>
      </c>
      <c r="B28" s="85">
        <f>IF(ISERROR(PMT(B26/12,12*B25,-B24)),0,PMT(B26/12,12*B25,-B24))</f>
        <v>0</v>
      </c>
      <c r="C28" s="74"/>
      <c r="D28" s="75"/>
      <c r="E28" s="75"/>
      <c r="F28" s="38"/>
      <c r="G28" s="38"/>
      <c r="H28" s="38"/>
    </row>
    <row r="29" spans="1:8" ht="12.75" customHeight="1" x14ac:dyDescent="0.25">
      <c r="A29" s="80" t="s">
        <v>59</v>
      </c>
      <c r="B29" s="80" t="s">
        <v>60</v>
      </c>
      <c r="C29" s="81" t="s">
        <v>274</v>
      </c>
      <c r="D29" s="81" t="s">
        <v>61</v>
      </c>
      <c r="E29" s="81" t="s">
        <v>272</v>
      </c>
      <c r="F29" s="38"/>
      <c r="G29" s="38"/>
      <c r="H29" s="38"/>
    </row>
    <row r="30" spans="1:8" ht="12.75" customHeight="1" x14ac:dyDescent="0.25">
      <c r="A30" s="84" t="s">
        <v>273</v>
      </c>
      <c r="B30" s="82"/>
      <c r="C30" s="82"/>
      <c r="D30" s="82"/>
      <c r="E30" s="82">
        <f>IF(OR(B24=0,B25=0,B26=0),0,B24)</f>
        <v>0</v>
      </c>
      <c r="F30" s="38"/>
      <c r="G30" s="38"/>
      <c r="H30" s="38"/>
    </row>
    <row r="31" spans="1:8" ht="12.75" customHeight="1" x14ac:dyDescent="0.25">
      <c r="A31" s="84" t="s">
        <v>62</v>
      </c>
      <c r="B31" s="82">
        <f t="shared" ref="B31:B42" si="1">IF(ROUND(E30&lt;=0,0),0,(IF(E30&lt;$B$28,E30+C31,($B$28))))</f>
        <v>0</v>
      </c>
      <c r="C31" s="82">
        <f t="shared" ref="C31:C42" si="2">($B$26*E30)/12</f>
        <v>0</v>
      </c>
      <c r="D31" s="82">
        <f t="shared" ref="D31:D42" si="3">B31-C31</f>
        <v>0</v>
      </c>
      <c r="E31" s="82">
        <f t="shared" ref="E31:E42" si="4">IF(B31=E30,0,E30-D31)</f>
        <v>0</v>
      </c>
      <c r="F31" s="38"/>
      <c r="G31" s="38"/>
      <c r="H31" s="38"/>
    </row>
    <row r="32" spans="1:8" ht="12.75" customHeight="1" x14ac:dyDescent="0.25">
      <c r="A32" s="84" t="s">
        <v>63</v>
      </c>
      <c r="B32" s="82">
        <f t="shared" si="1"/>
        <v>0</v>
      </c>
      <c r="C32" s="82">
        <f t="shared" si="2"/>
        <v>0</v>
      </c>
      <c r="D32" s="82">
        <f t="shared" si="3"/>
        <v>0</v>
      </c>
      <c r="E32" s="82">
        <f t="shared" si="4"/>
        <v>0</v>
      </c>
      <c r="F32" s="38"/>
      <c r="G32" s="38"/>
      <c r="H32" s="38"/>
    </row>
    <row r="33" spans="1:8" ht="12.75" customHeight="1" x14ac:dyDescent="0.25">
      <c r="A33" s="84" t="s">
        <v>64</v>
      </c>
      <c r="B33" s="82">
        <f t="shared" si="1"/>
        <v>0</v>
      </c>
      <c r="C33" s="82">
        <f t="shared" si="2"/>
        <v>0</v>
      </c>
      <c r="D33" s="82">
        <f t="shared" si="3"/>
        <v>0</v>
      </c>
      <c r="E33" s="82">
        <f t="shared" si="4"/>
        <v>0</v>
      </c>
      <c r="F33" s="38"/>
      <c r="G33" s="38"/>
      <c r="H33" s="38"/>
    </row>
    <row r="34" spans="1:8" ht="12.75" customHeight="1" x14ac:dyDescent="0.25">
      <c r="A34" s="84" t="s">
        <v>65</v>
      </c>
      <c r="B34" s="82">
        <f t="shared" si="1"/>
        <v>0</v>
      </c>
      <c r="C34" s="82">
        <f t="shared" si="2"/>
        <v>0</v>
      </c>
      <c r="D34" s="82">
        <f t="shared" si="3"/>
        <v>0</v>
      </c>
      <c r="E34" s="82">
        <f t="shared" si="4"/>
        <v>0</v>
      </c>
      <c r="F34" s="38"/>
      <c r="G34" s="38"/>
      <c r="H34" s="38"/>
    </row>
    <row r="35" spans="1:8" ht="12.75" customHeight="1" x14ac:dyDescent="0.25">
      <c r="A35" s="84" t="s">
        <v>66</v>
      </c>
      <c r="B35" s="82">
        <f t="shared" si="1"/>
        <v>0</v>
      </c>
      <c r="C35" s="82">
        <f t="shared" si="2"/>
        <v>0</v>
      </c>
      <c r="D35" s="82">
        <f t="shared" si="3"/>
        <v>0</v>
      </c>
      <c r="E35" s="82">
        <f t="shared" si="4"/>
        <v>0</v>
      </c>
      <c r="F35" s="38"/>
      <c r="G35" s="38"/>
      <c r="H35" s="38"/>
    </row>
    <row r="36" spans="1:8" ht="12.75" customHeight="1" x14ac:dyDescent="0.25">
      <c r="A36" s="84" t="s">
        <v>67</v>
      </c>
      <c r="B36" s="82">
        <f t="shared" si="1"/>
        <v>0</v>
      </c>
      <c r="C36" s="82">
        <f t="shared" si="2"/>
        <v>0</v>
      </c>
      <c r="D36" s="82">
        <f t="shared" si="3"/>
        <v>0</v>
      </c>
      <c r="E36" s="82">
        <f t="shared" si="4"/>
        <v>0</v>
      </c>
      <c r="F36" s="38"/>
      <c r="G36" s="38"/>
      <c r="H36" s="38"/>
    </row>
    <row r="37" spans="1:8" ht="12.75" customHeight="1" x14ac:dyDescent="0.25">
      <c r="A37" s="84" t="s">
        <v>68</v>
      </c>
      <c r="B37" s="82">
        <f t="shared" si="1"/>
        <v>0</v>
      </c>
      <c r="C37" s="82">
        <f t="shared" si="2"/>
        <v>0</v>
      </c>
      <c r="D37" s="82">
        <f t="shared" si="3"/>
        <v>0</v>
      </c>
      <c r="E37" s="82">
        <f t="shared" si="4"/>
        <v>0</v>
      </c>
      <c r="F37" s="38"/>
      <c r="G37" s="38"/>
      <c r="H37" s="38"/>
    </row>
    <row r="38" spans="1:8" ht="12.75" customHeight="1" x14ac:dyDescent="0.25">
      <c r="A38" s="84" t="s">
        <v>69</v>
      </c>
      <c r="B38" s="82">
        <f t="shared" si="1"/>
        <v>0</v>
      </c>
      <c r="C38" s="82">
        <f t="shared" si="2"/>
        <v>0</v>
      </c>
      <c r="D38" s="82">
        <f t="shared" si="3"/>
        <v>0</v>
      </c>
      <c r="E38" s="82">
        <f t="shared" si="4"/>
        <v>0</v>
      </c>
      <c r="F38" s="38"/>
      <c r="G38" s="38"/>
      <c r="H38" s="38"/>
    </row>
    <row r="39" spans="1:8" ht="12.75" customHeight="1" x14ac:dyDescent="0.25">
      <c r="A39" s="84" t="s">
        <v>70</v>
      </c>
      <c r="B39" s="82">
        <f t="shared" si="1"/>
        <v>0</v>
      </c>
      <c r="C39" s="82">
        <f t="shared" si="2"/>
        <v>0</v>
      </c>
      <c r="D39" s="82">
        <f t="shared" si="3"/>
        <v>0</v>
      </c>
      <c r="E39" s="82">
        <f t="shared" si="4"/>
        <v>0</v>
      </c>
      <c r="F39" s="38"/>
      <c r="G39" s="38"/>
      <c r="H39" s="38"/>
    </row>
    <row r="40" spans="1:8" ht="12.75" customHeight="1" x14ac:dyDescent="0.25">
      <c r="A40" s="84" t="s">
        <v>71</v>
      </c>
      <c r="B40" s="82">
        <f t="shared" si="1"/>
        <v>0</v>
      </c>
      <c r="C40" s="82">
        <f t="shared" si="2"/>
        <v>0</v>
      </c>
      <c r="D40" s="82">
        <f t="shared" si="3"/>
        <v>0</v>
      </c>
      <c r="E40" s="82">
        <f t="shared" si="4"/>
        <v>0</v>
      </c>
      <c r="F40" s="38"/>
      <c r="G40" s="38"/>
      <c r="H40" s="38"/>
    </row>
    <row r="41" spans="1:8" ht="12.75" customHeight="1" x14ac:dyDescent="0.25">
      <c r="A41" s="84" t="s">
        <v>72</v>
      </c>
      <c r="B41" s="82">
        <f t="shared" si="1"/>
        <v>0</v>
      </c>
      <c r="C41" s="82">
        <f t="shared" si="2"/>
        <v>0</v>
      </c>
      <c r="D41" s="82">
        <f t="shared" si="3"/>
        <v>0</v>
      </c>
      <c r="E41" s="82">
        <f t="shared" si="4"/>
        <v>0</v>
      </c>
      <c r="F41" s="38"/>
      <c r="G41" s="38"/>
      <c r="H41" s="38"/>
    </row>
    <row r="42" spans="1:8" ht="12.75" customHeight="1" x14ac:dyDescent="0.25">
      <c r="A42" s="84" t="s">
        <v>73</v>
      </c>
      <c r="B42" s="82">
        <f t="shared" si="1"/>
        <v>0</v>
      </c>
      <c r="C42" s="82">
        <f t="shared" si="2"/>
        <v>0</v>
      </c>
      <c r="D42" s="82">
        <f t="shared" si="3"/>
        <v>0</v>
      </c>
      <c r="E42" s="82">
        <f t="shared" si="4"/>
        <v>0</v>
      </c>
      <c r="F42" s="38"/>
      <c r="G42" s="38"/>
      <c r="H42" s="38"/>
    </row>
    <row r="43" spans="1:8" ht="12.75" customHeight="1" x14ac:dyDescent="0.25">
      <c r="A43" s="66" t="s">
        <v>74</v>
      </c>
      <c r="B43" s="83">
        <f>+SUM(B31:B42)</f>
        <v>0</v>
      </c>
      <c r="C43" s="83">
        <f>+SUM(C31:C42)</f>
        <v>0</v>
      </c>
      <c r="D43" s="83">
        <f>+SUM(D31:D42)</f>
        <v>0</v>
      </c>
      <c r="E43" s="83">
        <f>+E42</f>
        <v>0</v>
      </c>
      <c r="F43" s="38"/>
      <c r="G43" s="38"/>
      <c r="H43" s="38"/>
    </row>
    <row r="44" spans="1:8" ht="12.75" customHeight="1" x14ac:dyDescent="0.25">
      <c r="A44" s="84" t="s">
        <v>75</v>
      </c>
      <c r="B44" s="82">
        <f t="shared" ref="B44:B55" si="5">IF(ROUND(E43&lt;=0,0),0,(IF(E43&lt;$B$28,E43+C44,($B$28))))</f>
        <v>0</v>
      </c>
      <c r="C44" s="82">
        <f t="shared" ref="C44:C55" si="6">($B$26*E43)/12</f>
        <v>0</v>
      </c>
      <c r="D44" s="82">
        <f t="shared" ref="D44:D55" si="7">B44-C44</f>
        <v>0</v>
      </c>
      <c r="E44" s="82">
        <f t="shared" ref="E44:E55" si="8">IF(B44=E43,0,E43-D44)</f>
        <v>0</v>
      </c>
      <c r="F44" s="38"/>
      <c r="G44" s="38"/>
      <c r="H44" s="38"/>
    </row>
    <row r="45" spans="1:8" ht="12.75" customHeight="1" x14ac:dyDescent="0.25">
      <c r="A45" s="84" t="s">
        <v>76</v>
      </c>
      <c r="B45" s="82">
        <f t="shared" si="5"/>
        <v>0</v>
      </c>
      <c r="C45" s="82">
        <f t="shared" si="6"/>
        <v>0</v>
      </c>
      <c r="D45" s="82">
        <f t="shared" si="7"/>
        <v>0</v>
      </c>
      <c r="E45" s="82">
        <f t="shared" si="8"/>
        <v>0</v>
      </c>
      <c r="F45" s="38"/>
      <c r="G45" s="38"/>
      <c r="H45" s="38"/>
    </row>
    <row r="46" spans="1:8" ht="12.75" customHeight="1" x14ac:dyDescent="0.25">
      <c r="A46" s="84" t="s">
        <v>77</v>
      </c>
      <c r="B46" s="82">
        <f t="shared" si="5"/>
        <v>0</v>
      </c>
      <c r="C46" s="82">
        <f t="shared" si="6"/>
        <v>0</v>
      </c>
      <c r="D46" s="82">
        <f t="shared" si="7"/>
        <v>0</v>
      </c>
      <c r="E46" s="82">
        <f t="shared" si="8"/>
        <v>0</v>
      </c>
      <c r="F46" s="38"/>
      <c r="G46" s="38"/>
      <c r="H46" s="38"/>
    </row>
    <row r="47" spans="1:8" ht="12.75" customHeight="1" x14ac:dyDescent="0.25">
      <c r="A47" s="84" t="s">
        <v>78</v>
      </c>
      <c r="B47" s="82">
        <f t="shared" si="5"/>
        <v>0</v>
      </c>
      <c r="C47" s="82">
        <f t="shared" si="6"/>
        <v>0</v>
      </c>
      <c r="D47" s="82">
        <f t="shared" si="7"/>
        <v>0</v>
      </c>
      <c r="E47" s="82">
        <f t="shared" si="8"/>
        <v>0</v>
      </c>
      <c r="F47" s="38"/>
      <c r="G47" s="38"/>
      <c r="H47" s="38"/>
    </row>
    <row r="48" spans="1:8" ht="12.75" customHeight="1" x14ac:dyDescent="0.25">
      <c r="A48" s="84" t="s">
        <v>79</v>
      </c>
      <c r="B48" s="82">
        <f t="shared" si="5"/>
        <v>0</v>
      </c>
      <c r="C48" s="82">
        <f t="shared" si="6"/>
        <v>0</v>
      </c>
      <c r="D48" s="82">
        <f t="shared" si="7"/>
        <v>0</v>
      </c>
      <c r="E48" s="82">
        <f t="shared" si="8"/>
        <v>0</v>
      </c>
      <c r="F48" s="38"/>
      <c r="G48" s="38"/>
      <c r="H48" s="38"/>
    </row>
    <row r="49" spans="1:8" ht="12.75" customHeight="1" x14ac:dyDescent="0.25">
      <c r="A49" s="84" t="s">
        <v>80</v>
      </c>
      <c r="B49" s="82">
        <f t="shared" si="5"/>
        <v>0</v>
      </c>
      <c r="C49" s="82">
        <f t="shared" si="6"/>
        <v>0</v>
      </c>
      <c r="D49" s="82">
        <f t="shared" si="7"/>
        <v>0</v>
      </c>
      <c r="E49" s="82">
        <f t="shared" si="8"/>
        <v>0</v>
      </c>
      <c r="F49" s="38"/>
      <c r="G49" s="38"/>
      <c r="H49" s="38"/>
    </row>
    <row r="50" spans="1:8" ht="12.75" customHeight="1" x14ac:dyDescent="0.25">
      <c r="A50" s="84" t="s">
        <v>81</v>
      </c>
      <c r="B50" s="82">
        <f t="shared" si="5"/>
        <v>0</v>
      </c>
      <c r="C50" s="82">
        <f t="shared" si="6"/>
        <v>0</v>
      </c>
      <c r="D50" s="82">
        <f t="shared" si="7"/>
        <v>0</v>
      </c>
      <c r="E50" s="82">
        <f t="shared" si="8"/>
        <v>0</v>
      </c>
      <c r="F50" s="38"/>
      <c r="G50" s="38"/>
      <c r="H50" s="38"/>
    </row>
    <row r="51" spans="1:8" ht="12.75" customHeight="1" x14ac:dyDescent="0.25">
      <c r="A51" s="84" t="s">
        <v>82</v>
      </c>
      <c r="B51" s="82">
        <f t="shared" si="5"/>
        <v>0</v>
      </c>
      <c r="C51" s="82">
        <f t="shared" si="6"/>
        <v>0</v>
      </c>
      <c r="D51" s="82">
        <f t="shared" si="7"/>
        <v>0</v>
      </c>
      <c r="E51" s="82">
        <f t="shared" si="8"/>
        <v>0</v>
      </c>
      <c r="F51" s="38"/>
      <c r="G51" s="38"/>
      <c r="H51" s="38"/>
    </row>
    <row r="52" spans="1:8" ht="12.75" customHeight="1" x14ac:dyDescent="0.25">
      <c r="A52" s="84" t="s">
        <v>83</v>
      </c>
      <c r="B52" s="82">
        <f t="shared" si="5"/>
        <v>0</v>
      </c>
      <c r="C52" s="82">
        <f t="shared" si="6"/>
        <v>0</v>
      </c>
      <c r="D52" s="82">
        <f t="shared" si="7"/>
        <v>0</v>
      </c>
      <c r="E52" s="82">
        <f t="shared" si="8"/>
        <v>0</v>
      </c>
      <c r="F52" s="38"/>
      <c r="G52" s="38"/>
      <c r="H52" s="38"/>
    </row>
    <row r="53" spans="1:8" ht="12.75" customHeight="1" x14ac:dyDescent="0.25">
      <c r="A53" s="84" t="s">
        <v>84</v>
      </c>
      <c r="B53" s="82">
        <f t="shared" si="5"/>
        <v>0</v>
      </c>
      <c r="C53" s="82">
        <f t="shared" si="6"/>
        <v>0</v>
      </c>
      <c r="D53" s="82">
        <f t="shared" si="7"/>
        <v>0</v>
      </c>
      <c r="E53" s="82">
        <f t="shared" si="8"/>
        <v>0</v>
      </c>
      <c r="F53" s="38"/>
      <c r="G53" s="38"/>
      <c r="H53" s="38"/>
    </row>
    <row r="54" spans="1:8" ht="12.75" customHeight="1" x14ac:dyDescent="0.25">
      <c r="A54" s="84" t="s">
        <v>85</v>
      </c>
      <c r="B54" s="82">
        <f t="shared" si="5"/>
        <v>0</v>
      </c>
      <c r="C54" s="82">
        <f t="shared" si="6"/>
        <v>0</v>
      </c>
      <c r="D54" s="82">
        <f t="shared" si="7"/>
        <v>0</v>
      </c>
      <c r="E54" s="82">
        <f t="shared" si="8"/>
        <v>0</v>
      </c>
      <c r="F54" s="38"/>
      <c r="G54" s="38"/>
      <c r="H54" s="38"/>
    </row>
    <row r="55" spans="1:8" ht="12.75" customHeight="1" x14ac:dyDescent="0.25">
      <c r="A55" s="84" t="s">
        <v>86</v>
      </c>
      <c r="B55" s="82">
        <f t="shared" si="5"/>
        <v>0</v>
      </c>
      <c r="C55" s="82">
        <f t="shared" si="6"/>
        <v>0</v>
      </c>
      <c r="D55" s="82">
        <f t="shared" si="7"/>
        <v>0</v>
      </c>
      <c r="E55" s="82">
        <f t="shared" si="8"/>
        <v>0</v>
      </c>
      <c r="F55" s="38"/>
      <c r="G55" s="38"/>
      <c r="H55" s="38"/>
    </row>
    <row r="56" spans="1:8" ht="12.75" customHeight="1" x14ac:dyDescent="0.25">
      <c r="A56" s="66" t="s">
        <v>87</v>
      </c>
      <c r="B56" s="83">
        <f>+SUM(B44:B55)</f>
        <v>0</v>
      </c>
      <c r="C56" s="83">
        <f>+SUM(C44:C55)</f>
        <v>0</v>
      </c>
      <c r="D56" s="83">
        <f>+SUM(D44:D55)</f>
        <v>0</v>
      </c>
      <c r="E56" s="83">
        <f>+E55</f>
        <v>0</v>
      </c>
      <c r="F56" s="38"/>
      <c r="G56" s="38"/>
      <c r="H56" s="38"/>
    </row>
    <row r="57" spans="1:8" ht="12.75" customHeight="1" x14ac:dyDescent="0.25">
      <c r="A57" s="84" t="s">
        <v>88</v>
      </c>
      <c r="B57" s="82">
        <f t="shared" ref="B57:B68" si="9">IF(ROUND(E56&lt;=0,0),0,(IF(E56&lt;$B$28,E56+C57,($B$28))))</f>
        <v>0</v>
      </c>
      <c r="C57" s="82">
        <f t="shared" ref="C57:C68" si="10">($B$26*E56)/12</f>
        <v>0</v>
      </c>
      <c r="D57" s="82">
        <f t="shared" ref="D57:D68" si="11">B57-C57</f>
        <v>0</v>
      </c>
      <c r="E57" s="82">
        <f t="shared" ref="E57:E68" si="12">IF(B57=E56,0,E56-D57)</f>
        <v>0</v>
      </c>
      <c r="F57" s="38"/>
      <c r="G57" s="38"/>
      <c r="H57" s="38"/>
    </row>
    <row r="58" spans="1:8" ht="12.75" customHeight="1" x14ac:dyDescent="0.25">
      <c r="A58" s="84" t="s">
        <v>89</v>
      </c>
      <c r="B58" s="82">
        <f t="shared" si="9"/>
        <v>0</v>
      </c>
      <c r="C58" s="82">
        <f t="shared" si="10"/>
        <v>0</v>
      </c>
      <c r="D58" s="82">
        <f t="shared" si="11"/>
        <v>0</v>
      </c>
      <c r="E58" s="82">
        <f t="shared" si="12"/>
        <v>0</v>
      </c>
      <c r="F58" s="38"/>
      <c r="G58" s="38"/>
      <c r="H58" s="38"/>
    </row>
    <row r="59" spans="1:8" ht="12.75" customHeight="1" x14ac:dyDescent="0.25">
      <c r="A59" s="84" t="s">
        <v>90</v>
      </c>
      <c r="B59" s="82">
        <f t="shared" si="9"/>
        <v>0</v>
      </c>
      <c r="C59" s="82">
        <f t="shared" si="10"/>
        <v>0</v>
      </c>
      <c r="D59" s="82">
        <f t="shared" si="11"/>
        <v>0</v>
      </c>
      <c r="E59" s="82">
        <f t="shared" si="12"/>
        <v>0</v>
      </c>
      <c r="F59" s="38"/>
      <c r="G59" s="38"/>
      <c r="H59" s="38"/>
    </row>
    <row r="60" spans="1:8" ht="12.75" customHeight="1" x14ac:dyDescent="0.25">
      <c r="A60" s="84" t="s">
        <v>91</v>
      </c>
      <c r="B60" s="82">
        <f t="shared" si="9"/>
        <v>0</v>
      </c>
      <c r="C60" s="82">
        <f t="shared" si="10"/>
        <v>0</v>
      </c>
      <c r="D60" s="82">
        <f t="shared" si="11"/>
        <v>0</v>
      </c>
      <c r="E60" s="82">
        <f t="shared" si="12"/>
        <v>0</v>
      </c>
      <c r="F60" s="38"/>
      <c r="G60" s="38"/>
      <c r="H60" s="38"/>
    </row>
    <row r="61" spans="1:8" ht="12.75" customHeight="1" x14ac:dyDescent="0.25">
      <c r="A61" s="84" t="s">
        <v>92</v>
      </c>
      <c r="B61" s="82">
        <f t="shared" si="9"/>
        <v>0</v>
      </c>
      <c r="C61" s="82">
        <f t="shared" si="10"/>
        <v>0</v>
      </c>
      <c r="D61" s="82">
        <f t="shared" si="11"/>
        <v>0</v>
      </c>
      <c r="E61" s="82">
        <f t="shared" si="12"/>
        <v>0</v>
      </c>
      <c r="F61" s="38"/>
      <c r="G61" s="38"/>
      <c r="H61" s="38"/>
    </row>
    <row r="62" spans="1:8" ht="12.75" customHeight="1" x14ac:dyDescent="0.25">
      <c r="A62" s="84" t="s">
        <v>93</v>
      </c>
      <c r="B62" s="82">
        <f t="shared" si="9"/>
        <v>0</v>
      </c>
      <c r="C62" s="82">
        <f t="shared" si="10"/>
        <v>0</v>
      </c>
      <c r="D62" s="82">
        <f t="shared" si="11"/>
        <v>0</v>
      </c>
      <c r="E62" s="82">
        <f t="shared" si="12"/>
        <v>0</v>
      </c>
      <c r="F62" s="38"/>
      <c r="G62" s="38"/>
      <c r="H62" s="38"/>
    </row>
    <row r="63" spans="1:8" ht="12.75" customHeight="1" x14ac:dyDescent="0.25">
      <c r="A63" s="84" t="s">
        <v>94</v>
      </c>
      <c r="B63" s="82">
        <f t="shared" si="9"/>
        <v>0</v>
      </c>
      <c r="C63" s="82">
        <f t="shared" si="10"/>
        <v>0</v>
      </c>
      <c r="D63" s="82">
        <f t="shared" si="11"/>
        <v>0</v>
      </c>
      <c r="E63" s="82">
        <f t="shared" si="12"/>
        <v>0</v>
      </c>
      <c r="F63" s="38"/>
      <c r="G63" s="38"/>
      <c r="H63" s="38"/>
    </row>
    <row r="64" spans="1:8" ht="12.75" customHeight="1" x14ac:dyDescent="0.25">
      <c r="A64" s="84" t="s">
        <v>95</v>
      </c>
      <c r="B64" s="82">
        <f t="shared" si="9"/>
        <v>0</v>
      </c>
      <c r="C64" s="82">
        <f t="shared" si="10"/>
        <v>0</v>
      </c>
      <c r="D64" s="82">
        <f t="shared" si="11"/>
        <v>0</v>
      </c>
      <c r="E64" s="82">
        <f t="shared" si="12"/>
        <v>0</v>
      </c>
      <c r="F64" s="38"/>
      <c r="G64" s="38"/>
      <c r="H64" s="38"/>
    </row>
    <row r="65" spans="1:8" ht="12.75" customHeight="1" x14ac:dyDescent="0.25">
      <c r="A65" s="84" t="s">
        <v>96</v>
      </c>
      <c r="B65" s="82">
        <f t="shared" si="9"/>
        <v>0</v>
      </c>
      <c r="C65" s="82">
        <f t="shared" si="10"/>
        <v>0</v>
      </c>
      <c r="D65" s="82">
        <f t="shared" si="11"/>
        <v>0</v>
      </c>
      <c r="E65" s="82">
        <f t="shared" si="12"/>
        <v>0</v>
      </c>
      <c r="F65" s="38"/>
      <c r="G65" s="38"/>
      <c r="H65" s="38"/>
    </row>
    <row r="66" spans="1:8" ht="12.75" customHeight="1" x14ac:dyDescent="0.25">
      <c r="A66" s="84" t="s">
        <v>97</v>
      </c>
      <c r="B66" s="82">
        <f t="shared" si="9"/>
        <v>0</v>
      </c>
      <c r="C66" s="82">
        <f t="shared" si="10"/>
        <v>0</v>
      </c>
      <c r="D66" s="82">
        <f t="shared" si="11"/>
        <v>0</v>
      </c>
      <c r="E66" s="82">
        <f t="shared" si="12"/>
        <v>0</v>
      </c>
      <c r="F66" s="38"/>
      <c r="G66" s="38"/>
      <c r="H66" s="38"/>
    </row>
    <row r="67" spans="1:8" ht="12.75" customHeight="1" x14ac:dyDescent="0.25">
      <c r="A67" s="84" t="s">
        <v>98</v>
      </c>
      <c r="B67" s="82">
        <f t="shared" si="9"/>
        <v>0</v>
      </c>
      <c r="C67" s="82">
        <f t="shared" si="10"/>
        <v>0</v>
      </c>
      <c r="D67" s="82">
        <f t="shared" si="11"/>
        <v>0</v>
      </c>
      <c r="E67" s="82">
        <f t="shared" si="12"/>
        <v>0</v>
      </c>
      <c r="F67" s="38"/>
      <c r="G67" s="38"/>
      <c r="H67" s="38"/>
    </row>
    <row r="68" spans="1:8" ht="12.75" customHeight="1" x14ac:dyDescent="0.25">
      <c r="A68" s="84" t="s">
        <v>99</v>
      </c>
      <c r="B68" s="82">
        <f t="shared" si="9"/>
        <v>0</v>
      </c>
      <c r="C68" s="82">
        <f t="shared" si="10"/>
        <v>0</v>
      </c>
      <c r="D68" s="82">
        <f t="shared" si="11"/>
        <v>0</v>
      </c>
      <c r="E68" s="82">
        <f t="shared" si="12"/>
        <v>0</v>
      </c>
      <c r="F68" s="38"/>
      <c r="G68" s="38"/>
      <c r="H68" s="38"/>
    </row>
    <row r="69" spans="1:8" ht="12.75" customHeight="1" x14ac:dyDescent="0.25">
      <c r="A69" s="66" t="s">
        <v>100</v>
      </c>
      <c r="B69" s="83">
        <f>+SUM(B57:B68)</f>
        <v>0</v>
      </c>
      <c r="C69" s="83">
        <f>+SUM(C57:C68)</f>
        <v>0</v>
      </c>
      <c r="D69" s="83">
        <f>+SUM(D57:D68)</f>
        <v>0</v>
      </c>
      <c r="E69" s="83">
        <f>+E68</f>
        <v>0</v>
      </c>
      <c r="F69" s="38"/>
      <c r="G69" s="38"/>
      <c r="H69" s="38"/>
    </row>
    <row r="70" spans="1:8" ht="12.75" customHeight="1" x14ac:dyDescent="0.25">
      <c r="A70" s="84" t="s">
        <v>101</v>
      </c>
      <c r="B70" s="82">
        <f t="shared" ref="B70:B81" si="13">IF(ROUND(E69&lt;=0,0),0,(IF(E69&lt;$B$28,E69+C70,($B$28))))</f>
        <v>0</v>
      </c>
      <c r="C70" s="82">
        <f t="shared" ref="C70:C81" si="14">($B$26*E69)/12</f>
        <v>0</v>
      </c>
      <c r="D70" s="82">
        <f t="shared" ref="D70:D81" si="15">B70-C70</f>
        <v>0</v>
      </c>
      <c r="E70" s="82">
        <f t="shared" ref="E70:E81" si="16">IF(B70=E69,0,E69-D70)</f>
        <v>0</v>
      </c>
      <c r="F70" s="38"/>
      <c r="G70" s="38"/>
      <c r="H70" s="38"/>
    </row>
    <row r="71" spans="1:8" ht="12.75" customHeight="1" x14ac:dyDescent="0.25">
      <c r="A71" s="84" t="s">
        <v>102</v>
      </c>
      <c r="B71" s="82">
        <f t="shared" si="13"/>
        <v>0</v>
      </c>
      <c r="C71" s="82">
        <f t="shared" si="14"/>
        <v>0</v>
      </c>
      <c r="D71" s="82">
        <f t="shared" si="15"/>
        <v>0</v>
      </c>
      <c r="E71" s="82">
        <f t="shared" si="16"/>
        <v>0</v>
      </c>
      <c r="F71" s="38"/>
      <c r="G71" s="38"/>
      <c r="H71" s="38"/>
    </row>
    <row r="72" spans="1:8" ht="12.75" customHeight="1" x14ac:dyDescent="0.25">
      <c r="A72" s="84" t="s">
        <v>103</v>
      </c>
      <c r="B72" s="82">
        <f t="shared" si="13"/>
        <v>0</v>
      </c>
      <c r="C72" s="82">
        <f t="shared" si="14"/>
        <v>0</v>
      </c>
      <c r="D72" s="82">
        <f t="shared" si="15"/>
        <v>0</v>
      </c>
      <c r="E72" s="82">
        <f t="shared" si="16"/>
        <v>0</v>
      </c>
      <c r="F72" s="38"/>
      <c r="G72" s="38"/>
      <c r="H72" s="38"/>
    </row>
    <row r="73" spans="1:8" ht="12.75" customHeight="1" x14ac:dyDescent="0.25">
      <c r="A73" s="84" t="s">
        <v>104</v>
      </c>
      <c r="B73" s="82">
        <f t="shared" si="13"/>
        <v>0</v>
      </c>
      <c r="C73" s="82">
        <f t="shared" si="14"/>
        <v>0</v>
      </c>
      <c r="D73" s="82">
        <f t="shared" si="15"/>
        <v>0</v>
      </c>
      <c r="E73" s="82">
        <f t="shared" si="16"/>
        <v>0</v>
      </c>
      <c r="F73" s="38"/>
      <c r="G73" s="38"/>
      <c r="H73" s="38"/>
    </row>
    <row r="74" spans="1:8" ht="12.75" customHeight="1" x14ac:dyDescent="0.25">
      <c r="A74" s="84" t="s">
        <v>105</v>
      </c>
      <c r="B74" s="82">
        <f t="shared" si="13"/>
        <v>0</v>
      </c>
      <c r="C74" s="82">
        <f t="shared" si="14"/>
        <v>0</v>
      </c>
      <c r="D74" s="82">
        <f t="shared" si="15"/>
        <v>0</v>
      </c>
      <c r="E74" s="82">
        <f t="shared" si="16"/>
        <v>0</v>
      </c>
      <c r="F74" s="38"/>
      <c r="G74" s="38"/>
      <c r="H74" s="38"/>
    </row>
    <row r="75" spans="1:8" ht="12.75" customHeight="1" x14ac:dyDescent="0.25">
      <c r="A75" s="84" t="s">
        <v>106</v>
      </c>
      <c r="B75" s="82">
        <f t="shared" si="13"/>
        <v>0</v>
      </c>
      <c r="C75" s="82">
        <f t="shared" si="14"/>
        <v>0</v>
      </c>
      <c r="D75" s="82">
        <f t="shared" si="15"/>
        <v>0</v>
      </c>
      <c r="E75" s="82">
        <f t="shared" si="16"/>
        <v>0</v>
      </c>
      <c r="F75" s="38"/>
      <c r="G75" s="38"/>
      <c r="H75" s="38"/>
    </row>
    <row r="76" spans="1:8" ht="12.75" customHeight="1" x14ac:dyDescent="0.25">
      <c r="A76" s="84" t="s">
        <v>107</v>
      </c>
      <c r="B76" s="82">
        <f t="shared" si="13"/>
        <v>0</v>
      </c>
      <c r="C76" s="82">
        <f t="shared" si="14"/>
        <v>0</v>
      </c>
      <c r="D76" s="82">
        <f t="shared" si="15"/>
        <v>0</v>
      </c>
      <c r="E76" s="82">
        <f t="shared" si="16"/>
        <v>0</v>
      </c>
      <c r="F76" s="38"/>
      <c r="G76" s="38"/>
      <c r="H76" s="38"/>
    </row>
    <row r="77" spans="1:8" ht="12.75" customHeight="1" x14ac:dyDescent="0.25">
      <c r="A77" s="84" t="s">
        <v>108</v>
      </c>
      <c r="B77" s="82">
        <f t="shared" si="13"/>
        <v>0</v>
      </c>
      <c r="C77" s="82">
        <f t="shared" si="14"/>
        <v>0</v>
      </c>
      <c r="D77" s="82">
        <f t="shared" si="15"/>
        <v>0</v>
      </c>
      <c r="E77" s="82">
        <f t="shared" si="16"/>
        <v>0</v>
      </c>
      <c r="F77" s="38"/>
      <c r="G77" s="38"/>
      <c r="H77" s="38"/>
    </row>
    <row r="78" spans="1:8" ht="12.75" customHeight="1" x14ac:dyDescent="0.25">
      <c r="A78" s="84" t="s">
        <v>109</v>
      </c>
      <c r="B78" s="82">
        <f t="shared" si="13"/>
        <v>0</v>
      </c>
      <c r="C78" s="82">
        <f t="shared" si="14"/>
        <v>0</v>
      </c>
      <c r="D78" s="82">
        <f t="shared" si="15"/>
        <v>0</v>
      </c>
      <c r="E78" s="82">
        <f t="shared" si="16"/>
        <v>0</v>
      </c>
      <c r="F78" s="38"/>
      <c r="G78" s="38"/>
      <c r="H78" s="38"/>
    </row>
    <row r="79" spans="1:8" ht="12.75" customHeight="1" x14ac:dyDescent="0.25">
      <c r="A79" s="84" t="s">
        <v>110</v>
      </c>
      <c r="B79" s="82">
        <f t="shared" si="13"/>
        <v>0</v>
      </c>
      <c r="C79" s="82">
        <f t="shared" si="14"/>
        <v>0</v>
      </c>
      <c r="D79" s="82">
        <f t="shared" si="15"/>
        <v>0</v>
      </c>
      <c r="E79" s="82">
        <f t="shared" si="16"/>
        <v>0</v>
      </c>
      <c r="F79" s="38"/>
      <c r="G79" s="38"/>
      <c r="H79" s="38"/>
    </row>
    <row r="80" spans="1:8" ht="12.75" customHeight="1" x14ac:dyDescent="0.25">
      <c r="A80" s="84" t="s">
        <v>111</v>
      </c>
      <c r="B80" s="82">
        <f t="shared" si="13"/>
        <v>0</v>
      </c>
      <c r="C80" s="82">
        <f t="shared" si="14"/>
        <v>0</v>
      </c>
      <c r="D80" s="82">
        <f t="shared" si="15"/>
        <v>0</v>
      </c>
      <c r="E80" s="82">
        <f t="shared" si="16"/>
        <v>0</v>
      </c>
      <c r="F80" s="38"/>
      <c r="G80" s="38"/>
      <c r="H80" s="38"/>
    </row>
    <row r="81" spans="1:8" ht="12.75" customHeight="1" x14ac:dyDescent="0.25">
      <c r="A81" s="84" t="s">
        <v>112</v>
      </c>
      <c r="B81" s="82">
        <f t="shared" si="13"/>
        <v>0</v>
      </c>
      <c r="C81" s="82">
        <f t="shared" si="14"/>
        <v>0</v>
      </c>
      <c r="D81" s="82">
        <f t="shared" si="15"/>
        <v>0</v>
      </c>
      <c r="E81" s="82">
        <f t="shared" si="16"/>
        <v>0</v>
      </c>
      <c r="F81" s="38"/>
      <c r="G81" s="38"/>
      <c r="H81" s="38"/>
    </row>
    <row r="82" spans="1:8" ht="12.75" customHeight="1" x14ac:dyDescent="0.25">
      <c r="A82" s="66" t="s">
        <v>113</v>
      </c>
      <c r="B82" s="83">
        <f>+SUM(B70:B81)</f>
        <v>0</v>
      </c>
      <c r="C82" s="83">
        <f>+SUM(C70:C81)</f>
        <v>0</v>
      </c>
      <c r="D82" s="83">
        <f>+SUM(D70:D81)</f>
        <v>0</v>
      </c>
      <c r="E82" s="83">
        <f>+E81</f>
        <v>0</v>
      </c>
      <c r="F82" s="38"/>
      <c r="G82" s="38"/>
      <c r="H82" s="38"/>
    </row>
    <row r="83" spans="1:8" ht="12.75" customHeight="1" x14ac:dyDescent="0.25">
      <c r="A83" s="84" t="s">
        <v>114</v>
      </c>
      <c r="B83" s="82">
        <f t="shared" ref="B83:B94" si="17">IF(ROUND(E82&lt;=0,0),0,(IF(E82&lt;$B$28,E82+C83,($B$28))))</f>
        <v>0</v>
      </c>
      <c r="C83" s="82">
        <f t="shared" ref="C83:C94" si="18">($B$26*E82)/12</f>
        <v>0</v>
      </c>
      <c r="D83" s="82">
        <f t="shared" ref="D83:D94" si="19">B83-C83</f>
        <v>0</v>
      </c>
      <c r="E83" s="82">
        <f t="shared" ref="E83:E94" si="20">IF(B83=E82,0,E82-D83)</f>
        <v>0</v>
      </c>
      <c r="F83" s="38"/>
      <c r="G83" s="38"/>
      <c r="H83" s="38"/>
    </row>
    <row r="84" spans="1:8" ht="12.75" customHeight="1" x14ac:dyDescent="0.25">
      <c r="A84" s="84" t="s">
        <v>115</v>
      </c>
      <c r="B84" s="82">
        <f t="shared" si="17"/>
        <v>0</v>
      </c>
      <c r="C84" s="82">
        <f t="shared" si="18"/>
        <v>0</v>
      </c>
      <c r="D84" s="82">
        <f t="shared" si="19"/>
        <v>0</v>
      </c>
      <c r="E84" s="82">
        <f t="shared" si="20"/>
        <v>0</v>
      </c>
      <c r="F84" s="38"/>
      <c r="G84" s="38"/>
      <c r="H84" s="38"/>
    </row>
    <row r="85" spans="1:8" ht="12.75" customHeight="1" x14ac:dyDescent="0.25">
      <c r="A85" s="84" t="s">
        <v>116</v>
      </c>
      <c r="B85" s="82">
        <f t="shared" si="17"/>
        <v>0</v>
      </c>
      <c r="C85" s="82">
        <f t="shared" si="18"/>
        <v>0</v>
      </c>
      <c r="D85" s="82">
        <f t="shared" si="19"/>
        <v>0</v>
      </c>
      <c r="E85" s="82">
        <f t="shared" si="20"/>
        <v>0</v>
      </c>
      <c r="F85" s="38"/>
      <c r="G85" s="38"/>
      <c r="H85" s="38"/>
    </row>
    <row r="86" spans="1:8" ht="12.75" customHeight="1" x14ac:dyDescent="0.25">
      <c r="A86" s="84" t="s">
        <v>117</v>
      </c>
      <c r="B86" s="82">
        <f t="shared" si="17"/>
        <v>0</v>
      </c>
      <c r="C86" s="82">
        <f t="shared" si="18"/>
        <v>0</v>
      </c>
      <c r="D86" s="82">
        <f t="shared" si="19"/>
        <v>0</v>
      </c>
      <c r="E86" s="82">
        <f t="shared" si="20"/>
        <v>0</v>
      </c>
      <c r="F86" s="38"/>
      <c r="G86" s="38"/>
      <c r="H86" s="38"/>
    </row>
    <row r="87" spans="1:8" ht="12.75" customHeight="1" x14ac:dyDescent="0.25">
      <c r="A87" s="84" t="s">
        <v>118</v>
      </c>
      <c r="B87" s="82">
        <f t="shared" si="17"/>
        <v>0</v>
      </c>
      <c r="C87" s="82">
        <f t="shared" si="18"/>
        <v>0</v>
      </c>
      <c r="D87" s="82">
        <f t="shared" si="19"/>
        <v>0</v>
      </c>
      <c r="E87" s="82">
        <f t="shared" si="20"/>
        <v>0</v>
      </c>
      <c r="F87" s="38"/>
      <c r="G87" s="38"/>
      <c r="H87" s="38"/>
    </row>
    <row r="88" spans="1:8" ht="12.75" customHeight="1" x14ac:dyDescent="0.25">
      <c r="A88" s="84" t="s">
        <v>119</v>
      </c>
      <c r="B88" s="82">
        <f t="shared" si="17"/>
        <v>0</v>
      </c>
      <c r="C88" s="82">
        <f t="shared" si="18"/>
        <v>0</v>
      </c>
      <c r="D88" s="82">
        <f t="shared" si="19"/>
        <v>0</v>
      </c>
      <c r="E88" s="82">
        <f t="shared" si="20"/>
        <v>0</v>
      </c>
      <c r="F88" s="38"/>
      <c r="G88" s="38"/>
      <c r="H88" s="38"/>
    </row>
    <row r="89" spans="1:8" ht="12.75" customHeight="1" x14ac:dyDescent="0.25">
      <c r="A89" s="84" t="s">
        <v>120</v>
      </c>
      <c r="B89" s="82">
        <f t="shared" si="17"/>
        <v>0</v>
      </c>
      <c r="C89" s="82">
        <f t="shared" si="18"/>
        <v>0</v>
      </c>
      <c r="D89" s="82">
        <f t="shared" si="19"/>
        <v>0</v>
      </c>
      <c r="E89" s="82">
        <f t="shared" si="20"/>
        <v>0</v>
      </c>
      <c r="F89" s="38"/>
      <c r="G89" s="38"/>
      <c r="H89" s="38"/>
    </row>
    <row r="90" spans="1:8" ht="12.75" customHeight="1" x14ac:dyDescent="0.25">
      <c r="A90" s="84" t="s">
        <v>121</v>
      </c>
      <c r="B90" s="82">
        <f t="shared" si="17"/>
        <v>0</v>
      </c>
      <c r="C90" s="82">
        <f t="shared" si="18"/>
        <v>0</v>
      </c>
      <c r="D90" s="82">
        <f t="shared" si="19"/>
        <v>0</v>
      </c>
      <c r="E90" s="82">
        <f t="shared" si="20"/>
        <v>0</v>
      </c>
      <c r="F90" s="38"/>
      <c r="G90" s="38"/>
      <c r="H90" s="38"/>
    </row>
    <row r="91" spans="1:8" ht="12.75" customHeight="1" x14ac:dyDescent="0.25">
      <c r="A91" s="84" t="s">
        <v>122</v>
      </c>
      <c r="B91" s="82">
        <f t="shared" si="17"/>
        <v>0</v>
      </c>
      <c r="C91" s="82">
        <f t="shared" si="18"/>
        <v>0</v>
      </c>
      <c r="D91" s="82">
        <f t="shared" si="19"/>
        <v>0</v>
      </c>
      <c r="E91" s="82">
        <f t="shared" si="20"/>
        <v>0</v>
      </c>
      <c r="F91" s="38"/>
      <c r="G91" s="38"/>
      <c r="H91" s="38"/>
    </row>
    <row r="92" spans="1:8" ht="12.75" customHeight="1" x14ac:dyDescent="0.25">
      <c r="A92" s="84" t="s">
        <v>123</v>
      </c>
      <c r="B92" s="82">
        <f t="shared" si="17"/>
        <v>0</v>
      </c>
      <c r="C92" s="82">
        <f t="shared" si="18"/>
        <v>0</v>
      </c>
      <c r="D92" s="82">
        <f t="shared" si="19"/>
        <v>0</v>
      </c>
      <c r="E92" s="82">
        <f t="shared" si="20"/>
        <v>0</v>
      </c>
      <c r="F92" s="38"/>
      <c r="G92" s="38"/>
      <c r="H92" s="38"/>
    </row>
    <row r="93" spans="1:8" ht="12.75" customHeight="1" x14ac:dyDescent="0.25">
      <c r="A93" s="84" t="s">
        <v>124</v>
      </c>
      <c r="B93" s="82">
        <f t="shared" si="17"/>
        <v>0</v>
      </c>
      <c r="C93" s="82">
        <f t="shared" si="18"/>
        <v>0</v>
      </c>
      <c r="D93" s="82">
        <f t="shared" si="19"/>
        <v>0</v>
      </c>
      <c r="E93" s="82">
        <f t="shared" si="20"/>
        <v>0</v>
      </c>
      <c r="F93" s="38"/>
      <c r="G93" s="38"/>
      <c r="H93" s="38"/>
    </row>
    <row r="94" spans="1:8" ht="12.75" customHeight="1" x14ac:dyDescent="0.25">
      <c r="A94" s="84" t="s">
        <v>125</v>
      </c>
      <c r="B94" s="82">
        <f t="shared" si="17"/>
        <v>0</v>
      </c>
      <c r="C94" s="82">
        <f t="shared" si="18"/>
        <v>0</v>
      </c>
      <c r="D94" s="82">
        <f t="shared" si="19"/>
        <v>0</v>
      </c>
      <c r="E94" s="82">
        <f t="shared" si="20"/>
        <v>0</v>
      </c>
      <c r="F94" s="38"/>
      <c r="G94" s="38"/>
      <c r="H94" s="38"/>
    </row>
    <row r="95" spans="1:8" ht="12.75" customHeight="1" x14ac:dyDescent="0.25">
      <c r="A95" s="66" t="s">
        <v>126</v>
      </c>
      <c r="B95" s="83">
        <f>+SUM(B83:B94)</f>
        <v>0</v>
      </c>
      <c r="C95" s="83">
        <f>+SUM(C83:C94)</f>
        <v>0</v>
      </c>
      <c r="D95" s="83">
        <f>+SUM(D83:D94)</f>
        <v>0</v>
      </c>
      <c r="E95" s="83">
        <f>+E94</f>
        <v>0</v>
      </c>
      <c r="F95" s="38"/>
      <c r="G95" s="38"/>
      <c r="H95" s="38"/>
    </row>
    <row r="96" spans="1:8" ht="12.75" customHeight="1" x14ac:dyDescent="0.25">
      <c r="A96" s="84" t="s">
        <v>127</v>
      </c>
      <c r="B96" s="82">
        <f t="shared" ref="B96:B107" si="21">IF(ROUND(E95&lt;=0,0),0,(IF(E95&lt;$B$28,E95+C96,($B$28))))</f>
        <v>0</v>
      </c>
      <c r="C96" s="82">
        <f t="shared" ref="C96:C107" si="22">($B$26*E95)/12</f>
        <v>0</v>
      </c>
      <c r="D96" s="82">
        <f t="shared" ref="D96:D107" si="23">B96-C96</f>
        <v>0</v>
      </c>
      <c r="E96" s="82">
        <f t="shared" ref="E96:E107" si="24">IF(B96=E95,0,E95-D96)</f>
        <v>0</v>
      </c>
      <c r="F96" s="38"/>
      <c r="G96" s="38"/>
      <c r="H96" s="38"/>
    </row>
    <row r="97" spans="1:8" ht="12.75" customHeight="1" x14ac:dyDescent="0.25">
      <c r="A97" s="84" t="s">
        <v>128</v>
      </c>
      <c r="B97" s="82">
        <f t="shared" si="21"/>
        <v>0</v>
      </c>
      <c r="C97" s="82">
        <f t="shared" si="22"/>
        <v>0</v>
      </c>
      <c r="D97" s="82">
        <f t="shared" si="23"/>
        <v>0</v>
      </c>
      <c r="E97" s="82">
        <f t="shared" si="24"/>
        <v>0</v>
      </c>
      <c r="F97" s="38"/>
      <c r="G97" s="38"/>
      <c r="H97" s="38"/>
    </row>
    <row r="98" spans="1:8" ht="12.75" customHeight="1" x14ac:dyDescent="0.25">
      <c r="A98" s="84" t="s">
        <v>129</v>
      </c>
      <c r="B98" s="82">
        <f t="shared" si="21"/>
        <v>0</v>
      </c>
      <c r="C98" s="82">
        <f t="shared" si="22"/>
        <v>0</v>
      </c>
      <c r="D98" s="82">
        <f t="shared" si="23"/>
        <v>0</v>
      </c>
      <c r="E98" s="82">
        <f t="shared" si="24"/>
        <v>0</v>
      </c>
      <c r="F98" s="38"/>
      <c r="G98" s="38"/>
      <c r="H98" s="38"/>
    </row>
    <row r="99" spans="1:8" ht="12.75" customHeight="1" x14ac:dyDescent="0.25">
      <c r="A99" s="84" t="s">
        <v>130</v>
      </c>
      <c r="B99" s="82">
        <f t="shared" si="21"/>
        <v>0</v>
      </c>
      <c r="C99" s="82">
        <f t="shared" si="22"/>
        <v>0</v>
      </c>
      <c r="D99" s="82">
        <f t="shared" si="23"/>
        <v>0</v>
      </c>
      <c r="E99" s="82">
        <f t="shared" si="24"/>
        <v>0</v>
      </c>
      <c r="F99" s="38"/>
      <c r="G99" s="38"/>
      <c r="H99" s="38"/>
    </row>
    <row r="100" spans="1:8" ht="12.75" customHeight="1" x14ac:dyDescent="0.25">
      <c r="A100" s="84" t="s">
        <v>131</v>
      </c>
      <c r="B100" s="82">
        <f t="shared" si="21"/>
        <v>0</v>
      </c>
      <c r="C100" s="82">
        <f t="shared" si="22"/>
        <v>0</v>
      </c>
      <c r="D100" s="82">
        <f t="shared" si="23"/>
        <v>0</v>
      </c>
      <c r="E100" s="82">
        <f t="shared" si="24"/>
        <v>0</v>
      </c>
      <c r="F100" s="38"/>
      <c r="G100" s="38"/>
      <c r="H100" s="38"/>
    </row>
    <row r="101" spans="1:8" ht="12.75" customHeight="1" x14ac:dyDescent="0.25">
      <c r="A101" s="84" t="s">
        <v>132</v>
      </c>
      <c r="B101" s="82">
        <f t="shared" si="21"/>
        <v>0</v>
      </c>
      <c r="C101" s="82">
        <f t="shared" si="22"/>
        <v>0</v>
      </c>
      <c r="D101" s="82">
        <f t="shared" si="23"/>
        <v>0</v>
      </c>
      <c r="E101" s="82">
        <f t="shared" si="24"/>
        <v>0</v>
      </c>
      <c r="F101" s="38"/>
      <c r="G101" s="38"/>
      <c r="H101" s="38"/>
    </row>
    <row r="102" spans="1:8" ht="12.75" customHeight="1" x14ac:dyDescent="0.25">
      <c r="A102" s="84" t="s">
        <v>133</v>
      </c>
      <c r="B102" s="82">
        <f t="shared" si="21"/>
        <v>0</v>
      </c>
      <c r="C102" s="82">
        <f t="shared" si="22"/>
        <v>0</v>
      </c>
      <c r="D102" s="82">
        <f t="shared" si="23"/>
        <v>0</v>
      </c>
      <c r="E102" s="82">
        <f t="shared" si="24"/>
        <v>0</v>
      </c>
      <c r="F102" s="38"/>
      <c r="G102" s="38"/>
      <c r="H102" s="38"/>
    </row>
    <row r="103" spans="1:8" ht="12.75" customHeight="1" x14ac:dyDescent="0.25">
      <c r="A103" s="84" t="s">
        <v>134</v>
      </c>
      <c r="B103" s="82">
        <f t="shared" si="21"/>
        <v>0</v>
      </c>
      <c r="C103" s="82">
        <f t="shared" si="22"/>
        <v>0</v>
      </c>
      <c r="D103" s="82">
        <f t="shared" si="23"/>
        <v>0</v>
      </c>
      <c r="E103" s="82">
        <f t="shared" si="24"/>
        <v>0</v>
      </c>
      <c r="F103" s="38"/>
      <c r="G103" s="38"/>
      <c r="H103" s="38"/>
    </row>
    <row r="104" spans="1:8" ht="12.75" customHeight="1" x14ac:dyDescent="0.25">
      <c r="A104" s="84" t="s">
        <v>135</v>
      </c>
      <c r="B104" s="82">
        <f t="shared" si="21"/>
        <v>0</v>
      </c>
      <c r="C104" s="82">
        <f t="shared" si="22"/>
        <v>0</v>
      </c>
      <c r="D104" s="82">
        <f t="shared" si="23"/>
        <v>0</v>
      </c>
      <c r="E104" s="82">
        <f t="shared" si="24"/>
        <v>0</v>
      </c>
      <c r="F104" s="38"/>
      <c r="G104" s="38"/>
      <c r="H104" s="38"/>
    </row>
    <row r="105" spans="1:8" ht="12.75" customHeight="1" x14ac:dyDescent="0.25">
      <c r="A105" s="84" t="s">
        <v>136</v>
      </c>
      <c r="B105" s="82">
        <f t="shared" si="21"/>
        <v>0</v>
      </c>
      <c r="C105" s="82">
        <f t="shared" si="22"/>
        <v>0</v>
      </c>
      <c r="D105" s="82">
        <f t="shared" si="23"/>
        <v>0</v>
      </c>
      <c r="E105" s="82">
        <f t="shared" si="24"/>
        <v>0</v>
      </c>
      <c r="F105" s="38"/>
      <c r="G105" s="38"/>
      <c r="H105" s="38"/>
    </row>
    <row r="106" spans="1:8" ht="12.75" customHeight="1" x14ac:dyDescent="0.25">
      <c r="A106" s="84" t="s">
        <v>137</v>
      </c>
      <c r="B106" s="82">
        <f t="shared" si="21"/>
        <v>0</v>
      </c>
      <c r="C106" s="82">
        <f t="shared" si="22"/>
        <v>0</v>
      </c>
      <c r="D106" s="82">
        <f t="shared" si="23"/>
        <v>0</v>
      </c>
      <c r="E106" s="82">
        <f t="shared" si="24"/>
        <v>0</v>
      </c>
      <c r="F106" s="38"/>
      <c r="G106" s="38"/>
      <c r="H106" s="38"/>
    </row>
    <row r="107" spans="1:8" ht="12.75" customHeight="1" x14ac:dyDescent="0.25">
      <c r="A107" s="84" t="s">
        <v>138</v>
      </c>
      <c r="B107" s="82">
        <f t="shared" si="21"/>
        <v>0</v>
      </c>
      <c r="C107" s="82">
        <f t="shared" si="22"/>
        <v>0</v>
      </c>
      <c r="D107" s="82">
        <f t="shared" si="23"/>
        <v>0</v>
      </c>
      <c r="E107" s="82">
        <f t="shared" si="24"/>
        <v>0</v>
      </c>
      <c r="F107" s="38"/>
      <c r="G107" s="38"/>
      <c r="H107" s="38"/>
    </row>
    <row r="108" spans="1:8" ht="12.75" customHeight="1" x14ac:dyDescent="0.25">
      <c r="A108" s="66" t="s">
        <v>139</v>
      </c>
      <c r="B108" s="83">
        <f>+SUM(B96:B107)</f>
        <v>0</v>
      </c>
      <c r="C108" s="83">
        <f>+SUM(C96:C107)</f>
        <v>0</v>
      </c>
      <c r="D108" s="83">
        <f>+SUM(D96:D107)</f>
        <v>0</v>
      </c>
      <c r="E108" s="83">
        <f>+E107</f>
        <v>0</v>
      </c>
      <c r="F108" s="38"/>
      <c r="G108" s="38"/>
      <c r="H108" s="38"/>
    </row>
    <row r="109" spans="1:8" ht="12.75" customHeight="1" x14ac:dyDescent="0.25">
      <c r="A109" s="84" t="s">
        <v>140</v>
      </c>
      <c r="B109" s="82">
        <f t="shared" ref="B109:B120" si="25">IF(ROUND(E108&lt;=0,0),0,(IF(E108&lt;$B$28,E108+C109,($B$28))))</f>
        <v>0</v>
      </c>
      <c r="C109" s="82">
        <f t="shared" ref="C109:C120" si="26">($B$26*E108)/12</f>
        <v>0</v>
      </c>
      <c r="D109" s="82">
        <f t="shared" ref="D109:D120" si="27">B109-C109</f>
        <v>0</v>
      </c>
      <c r="E109" s="82">
        <f t="shared" ref="E109:E120" si="28">IF(B109=E108,0,E108-D109)</f>
        <v>0</v>
      </c>
      <c r="F109" s="38"/>
      <c r="G109" s="38"/>
      <c r="H109" s="38"/>
    </row>
    <row r="110" spans="1:8" ht="12.75" customHeight="1" x14ac:dyDescent="0.25">
      <c r="A110" s="84" t="s">
        <v>141</v>
      </c>
      <c r="B110" s="82">
        <f t="shared" si="25"/>
        <v>0</v>
      </c>
      <c r="C110" s="82">
        <f t="shared" si="26"/>
        <v>0</v>
      </c>
      <c r="D110" s="82">
        <f t="shared" si="27"/>
        <v>0</v>
      </c>
      <c r="E110" s="82">
        <f t="shared" si="28"/>
        <v>0</v>
      </c>
      <c r="F110" s="38"/>
      <c r="G110" s="38"/>
      <c r="H110" s="38"/>
    </row>
    <row r="111" spans="1:8" ht="12.75" customHeight="1" x14ac:dyDescent="0.25">
      <c r="A111" s="84" t="s">
        <v>142</v>
      </c>
      <c r="B111" s="82">
        <f t="shared" si="25"/>
        <v>0</v>
      </c>
      <c r="C111" s="82">
        <f t="shared" si="26"/>
        <v>0</v>
      </c>
      <c r="D111" s="82">
        <f t="shared" si="27"/>
        <v>0</v>
      </c>
      <c r="E111" s="82">
        <f t="shared" si="28"/>
        <v>0</v>
      </c>
      <c r="F111" s="38"/>
      <c r="G111" s="38"/>
      <c r="H111" s="38"/>
    </row>
    <row r="112" spans="1:8" ht="12.75" customHeight="1" x14ac:dyDescent="0.25">
      <c r="A112" s="84" t="s">
        <v>143</v>
      </c>
      <c r="B112" s="82">
        <f t="shared" si="25"/>
        <v>0</v>
      </c>
      <c r="C112" s="82">
        <f t="shared" si="26"/>
        <v>0</v>
      </c>
      <c r="D112" s="82">
        <f t="shared" si="27"/>
        <v>0</v>
      </c>
      <c r="E112" s="82">
        <f t="shared" si="28"/>
        <v>0</v>
      </c>
      <c r="F112" s="38"/>
      <c r="G112" s="38"/>
      <c r="H112" s="38"/>
    </row>
    <row r="113" spans="1:57" ht="12.75" customHeight="1" x14ac:dyDescent="0.25">
      <c r="A113" s="84" t="s">
        <v>144</v>
      </c>
      <c r="B113" s="82">
        <f t="shared" si="25"/>
        <v>0</v>
      </c>
      <c r="C113" s="82">
        <f t="shared" si="26"/>
        <v>0</v>
      </c>
      <c r="D113" s="82">
        <f t="shared" si="27"/>
        <v>0</v>
      </c>
      <c r="E113" s="82">
        <f t="shared" si="28"/>
        <v>0</v>
      </c>
      <c r="F113" s="38"/>
      <c r="G113" s="38"/>
      <c r="H113" s="38"/>
    </row>
    <row r="114" spans="1:57" ht="12.75" customHeight="1" x14ac:dyDescent="0.25">
      <c r="A114" s="84" t="s">
        <v>145</v>
      </c>
      <c r="B114" s="82">
        <f t="shared" si="25"/>
        <v>0</v>
      </c>
      <c r="C114" s="82">
        <f t="shared" si="26"/>
        <v>0</v>
      </c>
      <c r="D114" s="82">
        <f t="shared" si="27"/>
        <v>0</v>
      </c>
      <c r="E114" s="82">
        <f t="shared" si="28"/>
        <v>0</v>
      </c>
      <c r="F114" s="38"/>
      <c r="G114" s="38"/>
      <c r="H114" s="38"/>
    </row>
    <row r="115" spans="1:57" ht="12.75" customHeight="1" x14ac:dyDescent="0.25">
      <c r="A115" s="84" t="s">
        <v>146</v>
      </c>
      <c r="B115" s="82">
        <f t="shared" si="25"/>
        <v>0</v>
      </c>
      <c r="C115" s="82">
        <f t="shared" si="26"/>
        <v>0</v>
      </c>
      <c r="D115" s="82">
        <f t="shared" si="27"/>
        <v>0</v>
      </c>
      <c r="E115" s="82">
        <f t="shared" si="28"/>
        <v>0</v>
      </c>
      <c r="F115" s="38"/>
      <c r="G115" s="38"/>
      <c r="H115" s="38"/>
    </row>
    <row r="116" spans="1:57" ht="12.75" customHeight="1" x14ac:dyDescent="0.25">
      <c r="A116" s="84" t="s">
        <v>147</v>
      </c>
      <c r="B116" s="82">
        <f t="shared" si="25"/>
        <v>0</v>
      </c>
      <c r="C116" s="82">
        <f t="shared" si="26"/>
        <v>0</v>
      </c>
      <c r="D116" s="82">
        <f t="shared" si="27"/>
        <v>0</v>
      </c>
      <c r="E116" s="82">
        <f t="shared" si="28"/>
        <v>0</v>
      </c>
      <c r="F116" s="38"/>
      <c r="G116" s="38"/>
      <c r="H116" s="38"/>
    </row>
    <row r="117" spans="1:57" ht="12.75" customHeight="1" x14ac:dyDescent="0.25">
      <c r="A117" s="84" t="s">
        <v>148</v>
      </c>
      <c r="B117" s="82">
        <f t="shared" si="25"/>
        <v>0</v>
      </c>
      <c r="C117" s="82">
        <f t="shared" si="26"/>
        <v>0</v>
      </c>
      <c r="D117" s="82">
        <f t="shared" si="27"/>
        <v>0</v>
      </c>
      <c r="E117" s="82">
        <f t="shared" si="28"/>
        <v>0</v>
      </c>
      <c r="F117" s="38"/>
      <c r="G117" s="38"/>
      <c r="H117" s="38"/>
    </row>
    <row r="118" spans="1:57" ht="12.75" customHeight="1" x14ac:dyDescent="0.25">
      <c r="A118" s="84" t="s">
        <v>149</v>
      </c>
      <c r="B118" s="82">
        <f t="shared" si="25"/>
        <v>0</v>
      </c>
      <c r="C118" s="82">
        <f t="shared" si="26"/>
        <v>0</v>
      </c>
      <c r="D118" s="82">
        <f t="shared" si="27"/>
        <v>0</v>
      </c>
      <c r="E118" s="82">
        <f t="shared" si="28"/>
        <v>0</v>
      </c>
      <c r="F118" s="38"/>
      <c r="G118" s="38"/>
      <c r="H118" s="38"/>
    </row>
    <row r="119" spans="1:57" ht="12.75" customHeight="1" x14ac:dyDescent="0.25">
      <c r="A119" s="84" t="s">
        <v>150</v>
      </c>
      <c r="B119" s="82">
        <f t="shared" si="25"/>
        <v>0</v>
      </c>
      <c r="C119" s="82">
        <f t="shared" si="26"/>
        <v>0</v>
      </c>
      <c r="D119" s="82">
        <f t="shared" si="27"/>
        <v>0</v>
      </c>
      <c r="E119" s="82">
        <f t="shared" si="28"/>
        <v>0</v>
      </c>
      <c r="F119" s="38"/>
      <c r="G119" s="38"/>
      <c r="H119" s="38"/>
    </row>
    <row r="120" spans="1:57" ht="12.75" customHeight="1" x14ac:dyDescent="0.25">
      <c r="A120" s="84" t="s">
        <v>151</v>
      </c>
      <c r="B120" s="82">
        <f t="shared" si="25"/>
        <v>0</v>
      </c>
      <c r="C120" s="82">
        <f t="shared" si="26"/>
        <v>0</v>
      </c>
      <c r="D120" s="82">
        <f t="shared" si="27"/>
        <v>0</v>
      </c>
      <c r="E120" s="82">
        <f t="shared" si="28"/>
        <v>0</v>
      </c>
      <c r="F120" s="38"/>
      <c r="G120" s="38"/>
      <c r="H120" s="38"/>
    </row>
    <row r="121" spans="1:57" ht="12.75" customHeight="1" x14ac:dyDescent="0.25">
      <c r="A121" s="66" t="s">
        <v>152</v>
      </c>
      <c r="B121" s="83">
        <f>+SUM(B109:B120)</f>
        <v>0</v>
      </c>
      <c r="C121" s="83">
        <f>+SUM(C109:C120)</f>
        <v>0</v>
      </c>
      <c r="D121" s="83">
        <f>+SUM(D109:D120)</f>
        <v>0</v>
      </c>
      <c r="E121" s="83">
        <f>+E120</f>
        <v>0</v>
      </c>
      <c r="F121" s="38"/>
      <c r="G121" s="38"/>
      <c r="H121" s="38"/>
    </row>
    <row r="122" spans="1:57" s="20" customFormat="1" ht="12.75" customHeight="1" x14ac:dyDescent="0.25">
      <c r="A122" s="38"/>
      <c r="B122" s="38"/>
      <c r="C122" s="38"/>
      <c r="D122" s="38"/>
      <c r="E122" s="38"/>
      <c r="F122" s="38"/>
      <c r="G122" s="38"/>
      <c r="H122" s="38"/>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row>
    <row r="123" spans="1:57" s="20" customFormat="1" ht="12.75" customHeight="1" x14ac:dyDescent="0.25">
      <c r="A123" s="38"/>
      <c r="B123" s="38"/>
      <c r="C123" s="38"/>
      <c r="D123" s="38"/>
      <c r="E123" s="38"/>
      <c r="F123" s="38"/>
      <c r="G123" s="38"/>
      <c r="H123" s="38"/>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row>
    <row r="124" spans="1:57" s="20" customFormat="1" ht="12.75" customHeight="1" x14ac:dyDescent="0.25">
      <c r="A124" s="38"/>
      <c r="B124" s="38"/>
      <c r="C124" s="38"/>
      <c r="D124" s="38"/>
      <c r="E124" s="38"/>
      <c r="F124" s="38"/>
      <c r="G124" s="38"/>
      <c r="H124" s="38"/>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row>
    <row r="125" spans="1:57" s="20" customFormat="1" ht="12.75" customHeight="1" x14ac:dyDescent="0.25">
      <c r="A125" s="38"/>
      <c r="B125" s="38"/>
      <c r="C125" s="38"/>
      <c r="D125" s="38"/>
      <c r="E125" s="38"/>
      <c r="F125" s="38"/>
      <c r="G125" s="38"/>
      <c r="H125" s="38"/>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row>
    <row r="126" spans="1:57" s="20" customFormat="1" ht="12.75" customHeight="1" x14ac:dyDescent="0.25">
      <c r="A126" s="38"/>
      <c r="B126" s="38"/>
      <c r="C126" s="38"/>
      <c r="D126" s="38"/>
      <c r="E126" s="38"/>
      <c r="F126" s="38"/>
      <c r="G126" s="38"/>
      <c r="H126" s="38"/>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row>
    <row r="127" spans="1:57" s="20" customFormat="1" ht="12.75" customHeight="1" x14ac:dyDescent="0.25">
      <c r="A127" s="38"/>
      <c r="B127" s="38"/>
      <c r="C127" s="38"/>
      <c r="D127" s="38"/>
      <c r="E127" s="38"/>
      <c r="F127" s="38"/>
      <c r="G127" s="38"/>
      <c r="H127" s="38"/>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row>
    <row r="128" spans="1:57" s="20" customFormat="1" ht="12.75" customHeight="1" x14ac:dyDescent="0.25">
      <c r="A128" s="38"/>
      <c r="B128" s="38"/>
      <c r="C128" s="38"/>
      <c r="D128" s="38"/>
      <c r="E128" s="38"/>
      <c r="F128" s="38"/>
      <c r="G128" s="38"/>
      <c r="H128" s="38"/>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row>
    <row r="129" spans="1:57" s="20" customFormat="1" ht="12.75" customHeight="1" x14ac:dyDescent="0.25">
      <c r="A129" s="38"/>
      <c r="B129" s="38"/>
      <c r="C129" s="38"/>
      <c r="D129" s="38"/>
      <c r="E129" s="38"/>
      <c r="F129" s="38"/>
      <c r="G129" s="38"/>
      <c r="H129" s="38"/>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row>
    <row r="130" spans="1:57" s="20" customFormat="1" ht="12.75" customHeight="1" x14ac:dyDescent="0.25">
      <c r="A130" s="38"/>
      <c r="B130" s="38"/>
      <c r="C130" s="38"/>
      <c r="D130" s="38"/>
      <c r="E130" s="38"/>
      <c r="F130" s="38"/>
      <c r="G130" s="38"/>
      <c r="H130" s="38"/>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row>
    <row r="131" spans="1:57" s="20" customFormat="1" ht="12.75" customHeight="1" x14ac:dyDescent="0.25">
      <c r="A131" s="38"/>
      <c r="B131" s="38"/>
      <c r="C131" s="38"/>
      <c r="D131" s="38"/>
      <c r="E131" s="38"/>
      <c r="F131" s="38"/>
      <c r="G131" s="38"/>
      <c r="H131" s="38"/>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row>
    <row r="132" spans="1:57" s="20" customFormat="1" ht="12.75" customHeight="1" x14ac:dyDescent="0.25">
      <c r="A132" s="38"/>
      <c r="B132" s="38"/>
      <c r="C132" s="38"/>
      <c r="D132" s="38"/>
      <c r="E132" s="38"/>
      <c r="F132" s="38"/>
      <c r="G132" s="38"/>
      <c r="H132" s="38"/>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row>
    <row r="133" spans="1:57" s="20" customFormat="1" ht="12.75" customHeight="1" x14ac:dyDescent="0.25">
      <c r="A133" s="38"/>
      <c r="B133" s="38"/>
      <c r="C133" s="38"/>
      <c r="D133" s="38"/>
      <c r="E133" s="38"/>
      <c r="F133" s="38"/>
      <c r="G133" s="38"/>
      <c r="H133" s="38"/>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row>
    <row r="134" spans="1:57" s="20" customFormat="1" ht="12.75" customHeight="1" x14ac:dyDescent="0.25">
      <c r="A134" s="38"/>
      <c r="B134" s="38"/>
      <c r="C134" s="38"/>
      <c r="D134" s="38"/>
      <c r="E134" s="38"/>
      <c r="F134" s="38"/>
      <c r="G134" s="38"/>
      <c r="H134" s="38"/>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row>
    <row r="135" spans="1:57" s="20" customFormat="1" ht="12.75" customHeight="1" x14ac:dyDescent="0.25">
      <c r="A135" s="38"/>
      <c r="B135" s="38"/>
      <c r="C135" s="38"/>
      <c r="D135" s="38"/>
      <c r="E135" s="38"/>
      <c r="F135" s="38"/>
      <c r="G135" s="38"/>
      <c r="H135" s="38"/>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row>
    <row r="136" spans="1:57" s="20" customFormat="1" ht="12.75" customHeight="1" x14ac:dyDescent="0.25">
      <c r="A136" s="38"/>
      <c r="B136" s="38"/>
      <c r="C136" s="38"/>
      <c r="D136" s="38"/>
      <c r="E136" s="38"/>
      <c r="F136" s="38"/>
      <c r="G136" s="38"/>
      <c r="H136" s="38"/>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row>
    <row r="137" spans="1:57" s="20" customFormat="1" ht="12.75" customHeight="1" x14ac:dyDescent="0.25">
      <c r="A137" s="38"/>
      <c r="B137" s="38"/>
      <c r="C137" s="38"/>
      <c r="D137" s="38"/>
      <c r="E137" s="38"/>
      <c r="F137" s="38"/>
      <c r="G137" s="38"/>
      <c r="H137" s="38"/>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row>
    <row r="138" spans="1:57" s="20" customFormat="1" ht="12.75" customHeight="1" x14ac:dyDescent="0.25">
      <c r="A138" s="38"/>
      <c r="B138" s="38"/>
      <c r="C138" s="38"/>
      <c r="D138" s="38"/>
      <c r="E138" s="38"/>
      <c r="F138" s="38"/>
      <c r="G138" s="38"/>
      <c r="H138" s="38"/>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row>
    <row r="139" spans="1:57" s="20" customFormat="1" ht="12.75" customHeight="1" x14ac:dyDescent="0.25">
      <c r="A139" s="38"/>
      <c r="B139" s="38"/>
      <c r="C139" s="38"/>
      <c r="D139" s="38"/>
      <c r="E139" s="38"/>
      <c r="F139" s="38"/>
      <c r="G139" s="38"/>
      <c r="H139" s="38"/>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row>
    <row r="140" spans="1:57" s="20" customFormat="1" ht="12.75" customHeight="1" x14ac:dyDescent="0.25">
      <c r="A140" s="38"/>
      <c r="B140" s="38"/>
      <c r="C140" s="38"/>
      <c r="D140" s="38"/>
      <c r="E140" s="38"/>
      <c r="F140" s="38"/>
      <c r="G140" s="38"/>
      <c r="H140" s="38"/>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row>
    <row r="141" spans="1:57" s="20" customFormat="1" ht="12.75" customHeight="1" x14ac:dyDescent="0.25">
      <c r="A141" s="38"/>
      <c r="B141" s="38"/>
      <c r="C141" s="38"/>
      <c r="D141" s="38"/>
      <c r="E141" s="38"/>
      <c r="F141" s="38"/>
      <c r="G141" s="38"/>
      <c r="H141" s="38"/>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row>
    <row r="142" spans="1:57" s="20" customFormat="1" ht="12.75" customHeight="1" x14ac:dyDescent="0.25">
      <c r="A142" s="38"/>
      <c r="B142" s="38"/>
      <c r="C142" s="38"/>
      <c r="D142" s="38"/>
      <c r="E142" s="38"/>
      <c r="F142" s="38"/>
      <c r="G142" s="38"/>
      <c r="H142" s="38"/>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row>
    <row r="143" spans="1:57" s="20" customFormat="1" ht="12.75" customHeight="1" x14ac:dyDescent="0.25">
      <c r="A143" s="38"/>
      <c r="B143" s="38"/>
      <c r="C143" s="38"/>
      <c r="D143" s="38"/>
      <c r="E143" s="38"/>
      <c r="F143" s="38"/>
      <c r="G143" s="38"/>
      <c r="H143" s="38"/>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row>
    <row r="144" spans="1:57" s="20" customFormat="1" ht="12.75" customHeight="1" x14ac:dyDescent="0.25">
      <c r="A144" s="38"/>
      <c r="B144" s="38"/>
      <c r="C144" s="38"/>
      <c r="D144" s="38"/>
      <c r="E144" s="38"/>
      <c r="F144" s="38"/>
      <c r="G144" s="38"/>
      <c r="H144" s="38"/>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row>
    <row r="145" spans="1:57" s="20" customFormat="1" ht="12.75" customHeight="1" x14ac:dyDescent="0.25">
      <c r="A145" s="38"/>
      <c r="B145" s="38"/>
      <c r="C145" s="38"/>
      <c r="D145" s="38"/>
      <c r="E145" s="38"/>
      <c r="F145" s="38"/>
      <c r="G145" s="38"/>
      <c r="H145" s="38"/>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row>
    <row r="146" spans="1:57" s="20" customFormat="1" ht="12.75" customHeight="1" x14ac:dyDescent="0.25">
      <c r="A146" s="38"/>
      <c r="B146" s="38"/>
      <c r="C146" s="38"/>
      <c r="D146" s="38"/>
      <c r="E146" s="38"/>
      <c r="F146" s="38"/>
      <c r="G146" s="38"/>
      <c r="H146" s="38"/>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row>
    <row r="147" spans="1:57" s="20" customFormat="1" ht="12.75" customHeight="1" x14ac:dyDescent="0.25">
      <c r="A147" s="38"/>
      <c r="B147" s="38"/>
      <c r="C147" s="38"/>
      <c r="D147" s="38"/>
      <c r="E147" s="38"/>
      <c r="F147" s="38"/>
      <c r="G147" s="38"/>
      <c r="H147" s="38"/>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row>
    <row r="148" spans="1:57" s="20" customFormat="1" ht="12.75" customHeight="1" x14ac:dyDescent="0.25">
      <c r="A148" s="38"/>
      <c r="B148" s="38"/>
      <c r="C148" s="38"/>
      <c r="D148" s="38"/>
      <c r="E148" s="38"/>
      <c r="F148" s="38"/>
      <c r="G148" s="38"/>
      <c r="H148" s="38"/>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row>
    <row r="149" spans="1:57" s="20" customFormat="1" ht="12.75" customHeight="1" x14ac:dyDescent="0.25">
      <c r="A149" s="38"/>
      <c r="B149" s="38"/>
      <c r="C149" s="38"/>
      <c r="D149" s="38"/>
      <c r="E149" s="38"/>
      <c r="F149" s="38"/>
      <c r="G149" s="38"/>
      <c r="H149" s="38"/>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row>
    <row r="150" spans="1:57" s="20" customFormat="1" ht="12.75" customHeight="1" x14ac:dyDescent="0.25">
      <c r="A150" s="38"/>
      <c r="B150" s="38"/>
      <c r="C150" s="38"/>
      <c r="D150" s="38"/>
      <c r="E150" s="38"/>
      <c r="F150" s="38"/>
      <c r="G150" s="38"/>
      <c r="H150" s="38"/>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row>
    <row r="151" spans="1:57" s="20" customFormat="1" ht="12.75" customHeight="1" x14ac:dyDescent="0.25">
      <c r="A151" s="38"/>
      <c r="B151" s="38"/>
      <c r="C151" s="38"/>
      <c r="D151" s="38"/>
      <c r="E151" s="38"/>
      <c r="F151" s="38"/>
      <c r="G151" s="38"/>
      <c r="H151" s="38"/>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row>
    <row r="152" spans="1:57" s="20" customFormat="1" ht="12.75" customHeight="1" x14ac:dyDescent="0.25">
      <c r="A152" s="38"/>
      <c r="B152" s="38"/>
      <c r="C152" s="38"/>
      <c r="D152" s="38"/>
      <c r="E152" s="38"/>
      <c r="F152" s="38"/>
      <c r="G152" s="38"/>
      <c r="H152" s="38"/>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row>
    <row r="153" spans="1:57" s="20" customFormat="1" ht="12.75" customHeight="1" x14ac:dyDescent="0.25">
      <c r="A153" s="38"/>
      <c r="B153" s="38"/>
      <c r="C153" s="38"/>
      <c r="D153" s="38"/>
      <c r="E153" s="38"/>
      <c r="F153" s="38"/>
      <c r="G153" s="38"/>
      <c r="H153" s="38"/>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row>
    <row r="154" spans="1:57" s="20" customFormat="1" ht="12.75" customHeight="1" x14ac:dyDescent="0.25">
      <c r="A154" s="38"/>
      <c r="B154" s="38"/>
      <c r="C154" s="38"/>
      <c r="D154" s="38"/>
      <c r="E154" s="38"/>
      <c r="F154" s="38"/>
      <c r="G154" s="38"/>
      <c r="H154" s="38"/>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row>
    <row r="155" spans="1:57" s="20" customFormat="1" ht="12.75" customHeight="1" x14ac:dyDescent="0.25">
      <c r="A155" s="38"/>
      <c r="B155" s="38"/>
      <c r="C155" s="38"/>
      <c r="D155" s="38"/>
      <c r="E155" s="38"/>
      <c r="F155" s="38"/>
      <c r="G155" s="38"/>
      <c r="H155" s="38"/>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row>
    <row r="156" spans="1:57" s="20" customFormat="1" ht="12.75" customHeight="1" x14ac:dyDescent="0.25">
      <c r="A156" s="38"/>
      <c r="B156" s="38"/>
      <c r="C156" s="38"/>
      <c r="D156" s="38"/>
      <c r="E156" s="38"/>
      <c r="F156" s="38"/>
      <c r="G156" s="38"/>
      <c r="H156" s="38"/>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row>
    <row r="157" spans="1:57" s="20" customFormat="1" ht="12.75" customHeight="1" x14ac:dyDescent="0.25">
      <c r="A157" s="38"/>
      <c r="B157" s="38"/>
      <c r="C157" s="38"/>
      <c r="D157" s="38"/>
      <c r="E157" s="38"/>
      <c r="F157" s="38"/>
      <c r="G157" s="38"/>
      <c r="H157" s="38"/>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row>
    <row r="158" spans="1:57" s="20" customFormat="1" ht="12.75" customHeight="1" x14ac:dyDescent="0.25">
      <c r="A158" s="38"/>
      <c r="B158" s="38"/>
      <c r="C158" s="38"/>
      <c r="D158" s="38"/>
      <c r="E158" s="38"/>
      <c r="F158" s="38"/>
      <c r="G158" s="38"/>
      <c r="H158" s="38"/>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row>
    <row r="159" spans="1:57" s="20" customFormat="1" ht="12.75" customHeight="1" x14ac:dyDescent="0.25">
      <c r="A159" s="38"/>
      <c r="B159" s="38"/>
      <c r="C159" s="38"/>
      <c r="D159" s="38"/>
      <c r="E159" s="38"/>
      <c r="F159" s="38"/>
      <c r="G159" s="38"/>
      <c r="H159" s="38"/>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row>
    <row r="160" spans="1:57" s="20" customFormat="1" ht="12.75" customHeight="1" x14ac:dyDescent="0.25">
      <c r="A160" s="38"/>
      <c r="B160" s="38"/>
      <c r="C160" s="38"/>
      <c r="D160" s="38"/>
      <c r="E160" s="38"/>
      <c r="F160" s="38"/>
      <c r="G160" s="38"/>
      <c r="H160" s="38"/>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row>
    <row r="161" spans="1:57" s="20" customFormat="1" ht="12.75" customHeight="1" x14ac:dyDescent="0.25">
      <c r="A161" s="38"/>
      <c r="B161" s="38"/>
      <c r="C161" s="38"/>
      <c r="D161" s="38"/>
      <c r="E161" s="38"/>
      <c r="F161" s="38"/>
      <c r="G161" s="38"/>
      <c r="H161" s="38"/>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row>
    <row r="162" spans="1:57" s="20" customFormat="1" ht="12.75" customHeight="1" x14ac:dyDescent="0.25">
      <c r="A162" s="38"/>
      <c r="B162" s="38"/>
      <c r="C162" s="38"/>
      <c r="D162" s="38"/>
      <c r="E162" s="38"/>
      <c r="F162" s="38"/>
      <c r="G162" s="38"/>
      <c r="H162" s="38"/>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row>
    <row r="163" spans="1:57" s="20" customFormat="1" ht="12.75" customHeight="1" x14ac:dyDescent="0.25">
      <c r="A163" s="38"/>
      <c r="B163" s="38"/>
      <c r="C163" s="38"/>
      <c r="D163" s="38"/>
      <c r="E163" s="38"/>
      <c r="F163" s="38"/>
      <c r="G163" s="38"/>
      <c r="H163" s="38"/>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row>
    <row r="164" spans="1:57" s="20" customFormat="1" ht="12.75" customHeight="1" x14ac:dyDescent="0.25">
      <c r="A164" s="38"/>
      <c r="B164" s="38"/>
      <c r="C164" s="38"/>
      <c r="D164" s="38"/>
      <c r="E164" s="38"/>
      <c r="F164" s="38"/>
      <c r="G164" s="38"/>
      <c r="H164" s="38"/>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row>
    <row r="165" spans="1:57" s="20" customFormat="1" ht="12.75" customHeight="1" x14ac:dyDescent="0.25">
      <c r="A165" s="38"/>
      <c r="B165" s="38"/>
      <c r="C165" s="38"/>
      <c r="D165" s="38"/>
      <c r="E165" s="38"/>
      <c r="F165" s="38"/>
      <c r="G165" s="38"/>
      <c r="H165" s="38"/>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row>
    <row r="166" spans="1:57" s="20" customFormat="1" ht="12.75" customHeight="1" x14ac:dyDescent="0.25">
      <c r="A166" s="38"/>
      <c r="B166" s="38"/>
      <c r="C166" s="38"/>
      <c r="D166" s="38"/>
      <c r="E166" s="38"/>
      <c r="F166" s="38"/>
      <c r="G166" s="38"/>
      <c r="H166" s="38"/>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row>
    <row r="167" spans="1:57" s="20" customFormat="1" ht="12.75" customHeight="1" x14ac:dyDescent="0.25">
      <c r="A167" s="38"/>
      <c r="B167" s="38"/>
      <c r="C167" s="38"/>
      <c r="D167" s="38"/>
      <c r="E167" s="38"/>
      <c r="F167" s="38"/>
      <c r="G167" s="38"/>
      <c r="H167" s="38"/>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row>
    <row r="168" spans="1:57" s="20" customFormat="1" ht="12.75" customHeight="1" x14ac:dyDescent="0.25">
      <c r="A168" s="38"/>
      <c r="B168" s="38"/>
      <c r="C168" s="38"/>
      <c r="D168" s="38"/>
      <c r="E168" s="38"/>
      <c r="F168" s="38"/>
      <c r="G168" s="38"/>
      <c r="H168" s="38"/>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row>
    <row r="169" spans="1:57" s="20" customFormat="1" ht="12.75" customHeight="1" x14ac:dyDescent="0.25">
      <c r="A169" s="38"/>
      <c r="B169" s="38"/>
      <c r="C169" s="38"/>
      <c r="D169" s="38"/>
      <c r="E169" s="38"/>
      <c r="F169" s="38"/>
      <c r="G169" s="38"/>
      <c r="H169" s="38"/>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row>
    <row r="170" spans="1:57" s="20" customFormat="1" ht="12.75" customHeight="1" x14ac:dyDescent="0.25">
      <c r="A170" s="38"/>
      <c r="B170" s="38"/>
      <c r="C170" s="38"/>
      <c r="D170" s="38"/>
      <c r="E170" s="38"/>
      <c r="F170" s="38"/>
      <c r="G170" s="38"/>
      <c r="H170" s="38"/>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row>
    <row r="171" spans="1:57" s="20" customFormat="1" ht="12.75" customHeight="1" x14ac:dyDescent="0.25">
      <c r="A171" s="38"/>
      <c r="B171" s="38"/>
      <c r="C171" s="38"/>
      <c r="D171" s="38"/>
      <c r="E171" s="38"/>
      <c r="F171" s="38"/>
      <c r="G171" s="38"/>
      <c r="H171" s="38"/>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row>
    <row r="172" spans="1:57" s="20" customFormat="1" ht="12.75" customHeight="1" x14ac:dyDescent="0.25">
      <c r="A172" s="38"/>
      <c r="B172" s="38"/>
      <c r="C172" s="38"/>
      <c r="D172" s="38"/>
      <c r="E172" s="38"/>
      <c r="F172" s="38"/>
      <c r="G172" s="38"/>
      <c r="H172" s="38"/>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row>
    <row r="173" spans="1:57" s="20" customFormat="1" ht="12.75" customHeight="1" x14ac:dyDescent="0.25">
      <c r="A173" s="38"/>
      <c r="B173" s="38"/>
      <c r="C173" s="38"/>
      <c r="D173" s="38"/>
      <c r="E173" s="38"/>
      <c r="F173" s="38"/>
      <c r="G173" s="38"/>
      <c r="H173" s="38"/>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row>
    <row r="174" spans="1:57" s="20" customFormat="1" ht="12.75" customHeight="1" x14ac:dyDescent="0.25">
      <c r="A174" s="38"/>
      <c r="B174" s="38"/>
      <c r="C174" s="38"/>
      <c r="D174" s="38"/>
      <c r="E174" s="38"/>
      <c r="F174" s="38"/>
      <c r="G174" s="38"/>
      <c r="H174" s="38"/>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row>
    <row r="175" spans="1:57" s="20" customFormat="1" ht="12.75" customHeight="1" x14ac:dyDescent="0.25">
      <c r="A175" s="38"/>
      <c r="B175" s="38"/>
      <c r="C175" s="38"/>
      <c r="D175" s="38"/>
      <c r="E175" s="38"/>
      <c r="F175" s="38"/>
      <c r="G175" s="38"/>
      <c r="H175" s="38"/>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row>
    <row r="176" spans="1:57" s="20" customFormat="1" ht="12.75" customHeight="1" x14ac:dyDescent="0.25">
      <c r="A176" s="38"/>
      <c r="B176" s="38"/>
      <c r="C176" s="38"/>
      <c r="D176" s="38"/>
      <c r="E176" s="38"/>
      <c r="F176" s="38"/>
      <c r="G176" s="38"/>
      <c r="H176" s="38"/>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row>
    <row r="177" spans="1:57" s="20" customFormat="1" ht="12.75" customHeight="1" x14ac:dyDescent="0.25">
      <c r="A177" s="38"/>
      <c r="B177" s="38"/>
      <c r="C177" s="38"/>
      <c r="D177" s="38"/>
      <c r="E177" s="38"/>
      <c r="F177" s="38"/>
      <c r="G177" s="38"/>
      <c r="H177" s="38"/>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row>
    <row r="178" spans="1:57" s="20" customFormat="1" ht="12.75" customHeight="1" x14ac:dyDescent="0.25">
      <c r="A178" s="38"/>
      <c r="B178" s="38"/>
      <c r="C178" s="38"/>
      <c r="D178" s="38"/>
      <c r="E178" s="38"/>
      <c r="F178" s="38"/>
      <c r="G178" s="38"/>
      <c r="H178" s="38"/>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row>
    <row r="179" spans="1:57" s="20" customFormat="1" ht="12.75" customHeight="1" x14ac:dyDescent="0.25">
      <c r="A179" s="38"/>
      <c r="B179" s="38"/>
      <c r="C179" s="38"/>
      <c r="D179" s="38"/>
      <c r="E179" s="38"/>
      <c r="F179" s="38"/>
      <c r="G179" s="38"/>
      <c r="H179" s="38"/>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row>
    <row r="180" spans="1:57" s="20" customFormat="1" ht="12.75" customHeight="1" x14ac:dyDescent="0.25">
      <c r="A180" s="38"/>
      <c r="B180" s="38"/>
      <c r="C180" s="38"/>
      <c r="D180" s="38"/>
      <c r="E180" s="38"/>
      <c r="F180" s="38"/>
      <c r="G180" s="38"/>
      <c r="H180" s="38"/>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row>
    <row r="181" spans="1:57" s="20" customFormat="1" ht="12.75" customHeight="1" x14ac:dyDescent="0.25">
      <c r="A181" s="38"/>
      <c r="B181" s="38"/>
      <c r="C181" s="38"/>
      <c r="D181" s="38"/>
      <c r="E181" s="38"/>
      <c r="F181" s="38"/>
      <c r="G181" s="38"/>
      <c r="H181" s="38"/>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row>
    <row r="182" spans="1:57" s="20" customFormat="1" ht="12.75" customHeight="1" x14ac:dyDescent="0.25">
      <c r="A182" s="38"/>
      <c r="B182" s="38"/>
      <c r="C182" s="38"/>
      <c r="D182" s="38"/>
      <c r="E182" s="38"/>
      <c r="F182" s="38"/>
      <c r="G182" s="38"/>
      <c r="H182" s="38"/>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row>
    <row r="183" spans="1:57" s="20" customFormat="1" ht="12.75" customHeight="1" x14ac:dyDescent="0.25">
      <c r="A183" s="38"/>
      <c r="B183" s="38"/>
      <c r="C183" s="38"/>
      <c r="D183" s="38"/>
      <c r="E183" s="38"/>
      <c r="F183" s="38"/>
      <c r="G183" s="38"/>
      <c r="H183" s="38"/>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row>
    <row r="184" spans="1:57" s="20" customFormat="1" ht="12.75" customHeight="1" x14ac:dyDescent="0.25">
      <c r="A184" s="38"/>
      <c r="B184" s="38"/>
      <c r="C184" s="38"/>
      <c r="D184" s="38"/>
      <c r="E184" s="38"/>
      <c r="F184" s="38"/>
      <c r="G184" s="38"/>
      <c r="H184" s="38"/>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row>
    <row r="185" spans="1:57" s="20" customFormat="1" ht="12.75" customHeight="1" x14ac:dyDescent="0.25">
      <c r="A185" s="38"/>
      <c r="B185" s="38"/>
      <c r="C185" s="38"/>
      <c r="D185" s="38"/>
      <c r="E185" s="38"/>
      <c r="F185" s="38"/>
      <c r="G185" s="38"/>
      <c r="H185" s="38"/>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row>
    <row r="186" spans="1:57" s="20" customFormat="1" ht="12.75" customHeight="1" x14ac:dyDescent="0.25">
      <c r="A186" s="38"/>
      <c r="B186" s="38"/>
      <c r="C186" s="38"/>
      <c r="D186" s="38"/>
      <c r="E186" s="38"/>
      <c r="F186" s="38"/>
      <c r="G186" s="38"/>
      <c r="H186" s="38"/>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row>
    <row r="187" spans="1:57" s="20" customFormat="1" ht="12.75" customHeight="1" x14ac:dyDescent="0.25">
      <c r="A187" s="38"/>
      <c r="B187" s="38"/>
      <c r="C187" s="38"/>
      <c r="D187" s="38"/>
      <c r="E187" s="38"/>
      <c r="F187" s="38"/>
      <c r="G187" s="38"/>
      <c r="H187" s="38"/>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row>
    <row r="188" spans="1:57" s="20" customFormat="1" ht="12.75" customHeight="1" x14ac:dyDescent="0.25">
      <c r="A188" s="38"/>
      <c r="B188" s="38"/>
      <c r="C188" s="38"/>
      <c r="D188" s="38"/>
      <c r="E188" s="38"/>
      <c r="F188" s="38"/>
      <c r="G188" s="38"/>
      <c r="H188" s="38"/>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row>
    <row r="189" spans="1:57" s="20" customFormat="1" ht="12.75" customHeight="1" x14ac:dyDescent="0.25">
      <c r="A189" s="38"/>
      <c r="B189" s="38"/>
      <c r="C189" s="38"/>
      <c r="D189" s="38"/>
      <c r="E189" s="38"/>
      <c r="F189" s="38"/>
      <c r="G189" s="38"/>
      <c r="H189" s="38"/>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row>
    <row r="190" spans="1:57" s="20" customFormat="1" ht="12.75" customHeight="1" x14ac:dyDescent="0.25">
      <c r="A190" s="38"/>
      <c r="B190" s="38"/>
      <c r="C190" s="38"/>
      <c r="D190" s="38"/>
      <c r="E190" s="38"/>
      <c r="F190" s="38"/>
      <c r="G190" s="38"/>
      <c r="H190" s="38"/>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row>
    <row r="191" spans="1:57" s="20" customFormat="1" ht="12.75" customHeight="1" x14ac:dyDescent="0.25">
      <c r="A191" s="38"/>
      <c r="B191" s="38"/>
      <c r="C191" s="38"/>
      <c r="D191" s="38"/>
      <c r="E191" s="38"/>
      <c r="F191" s="38"/>
      <c r="G191" s="38"/>
      <c r="H191" s="38"/>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row>
    <row r="192" spans="1:57" s="20" customFormat="1" ht="12.75" customHeight="1" x14ac:dyDescent="0.25">
      <c r="A192" s="38"/>
      <c r="B192" s="38"/>
      <c r="C192" s="38"/>
      <c r="D192" s="38"/>
      <c r="E192" s="38"/>
      <c r="F192" s="38"/>
      <c r="G192" s="38"/>
      <c r="H192" s="38"/>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row>
    <row r="193" spans="1:57" s="20" customFormat="1" ht="12.75" customHeight="1" x14ac:dyDescent="0.25">
      <c r="A193" s="38"/>
      <c r="B193" s="38"/>
      <c r="C193" s="38"/>
      <c r="D193" s="38"/>
      <c r="E193" s="38"/>
      <c r="F193" s="38"/>
      <c r="G193" s="38"/>
      <c r="H193" s="38"/>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row>
    <row r="194" spans="1:57" s="20" customFormat="1" ht="12.75" customHeight="1" x14ac:dyDescent="0.25">
      <c r="A194" s="38"/>
      <c r="B194" s="38"/>
      <c r="C194" s="38"/>
      <c r="D194" s="38"/>
      <c r="E194" s="38"/>
      <c r="F194" s="38"/>
      <c r="G194" s="38"/>
      <c r="H194" s="38"/>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row>
    <row r="195" spans="1:57" s="20" customFormat="1" ht="12.75" customHeight="1" x14ac:dyDescent="0.25">
      <c r="A195" s="38"/>
      <c r="B195" s="38"/>
      <c r="C195" s="38"/>
      <c r="D195" s="38"/>
      <c r="E195" s="38"/>
      <c r="F195" s="38"/>
      <c r="G195" s="38"/>
      <c r="H195" s="38"/>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row>
    <row r="196" spans="1:57" s="20" customFormat="1" ht="12.75" customHeight="1" x14ac:dyDescent="0.25">
      <c r="A196" s="38"/>
      <c r="B196" s="38"/>
      <c r="C196" s="38"/>
      <c r="D196" s="38"/>
      <c r="E196" s="38"/>
      <c r="F196" s="38"/>
      <c r="G196" s="38"/>
      <c r="H196" s="38"/>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row>
    <row r="197" spans="1:57" s="20" customFormat="1" ht="12.75" customHeight="1" x14ac:dyDescent="0.25">
      <c r="A197" s="38"/>
      <c r="B197" s="38"/>
      <c r="C197" s="38"/>
      <c r="D197" s="38"/>
      <c r="E197" s="38"/>
      <c r="F197" s="38"/>
      <c r="G197" s="38"/>
      <c r="H197" s="38"/>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row>
    <row r="198" spans="1:57" s="20" customFormat="1" ht="12.75" customHeight="1" x14ac:dyDescent="0.25">
      <c r="A198" s="38"/>
      <c r="B198" s="38"/>
      <c r="C198" s="38"/>
      <c r="D198" s="38"/>
      <c r="E198" s="38"/>
      <c r="F198" s="38"/>
      <c r="G198" s="38"/>
      <c r="H198" s="38"/>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row>
    <row r="199" spans="1:57" s="20" customFormat="1" ht="12.75" customHeight="1" x14ac:dyDescent="0.25">
      <c r="A199" s="38"/>
      <c r="B199" s="38"/>
      <c r="C199" s="38"/>
      <c r="D199" s="38"/>
      <c r="E199" s="38"/>
      <c r="F199" s="38"/>
      <c r="G199" s="38"/>
      <c r="H199" s="38"/>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row>
    <row r="200" spans="1:57" s="20" customFormat="1" ht="12.75" customHeight="1" x14ac:dyDescent="0.25">
      <c r="A200" s="38"/>
      <c r="B200" s="38"/>
      <c r="C200" s="38"/>
      <c r="D200" s="38"/>
      <c r="E200" s="38"/>
      <c r="F200" s="38"/>
      <c r="G200" s="38"/>
      <c r="H200" s="38"/>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row>
    <row r="201" spans="1:57" s="20" customFormat="1" ht="12.75" customHeight="1" x14ac:dyDescent="0.25">
      <c r="A201" s="38"/>
      <c r="B201" s="38"/>
      <c r="C201" s="38"/>
      <c r="D201" s="38"/>
      <c r="E201" s="38"/>
      <c r="F201" s="38"/>
      <c r="G201" s="38"/>
      <c r="H201" s="38"/>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row>
    <row r="202" spans="1:57" s="20" customFormat="1" ht="12.75" customHeight="1" x14ac:dyDescent="0.25">
      <c r="A202" s="38"/>
      <c r="B202" s="38"/>
      <c r="C202" s="38"/>
      <c r="D202" s="38"/>
      <c r="E202" s="38"/>
      <c r="F202" s="38"/>
      <c r="G202" s="38"/>
      <c r="H202" s="38"/>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row>
    <row r="203" spans="1:57" s="20" customFormat="1" ht="12.75" customHeight="1" x14ac:dyDescent="0.25">
      <c r="A203" s="38"/>
      <c r="B203" s="38"/>
      <c r="C203" s="38"/>
      <c r="D203" s="38"/>
      <c r="E203" s="38"/>
      <c r="F203" s="38"/>
      <c r="G203" s="38"/>
      <c r="H203" s="38"/>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row>
    <row r="204" spans="1:57" s="20" customFormat="1" ht="12.75" customHeight="1" x14ac:dyDescent="0.25">
      <c r="A204" s="38"/>
      <c r="B204" s="38"/>
      <c r="C204" s="38"/>
      <c r="D204" s="38"/>
      <c r="E204" s="38"/>
      <c r="F204" s="38"/>
      <c r="G204" s="38"/>
      <c r="H204" s="38"/>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row>
    <row r="205" spans="1:57" s="20" customFormat="1" ht="12.75" customHeight="1" x14ac:dyDescent="0.25">
      <c r="A205" s="38"/>
      <c r="B205" s="38"/>
      <c r="C205" s="38"/>
      <c r="D205" s="38"/>
      <c r="E205" s="38"/>
      <c r="F205" s="38"/>
      <c r="G205" s="38"/>
      <c r="H205" s="38"/>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row>
    <row r="206" spans="1:57" s="20" customFormat="1" ht="12.75" customHeight="1" x14ac:dyDescent="0.25">
      <c r="A206" s="38"/>
      <c r="B206" s="38"/>
      <c r="C206" s="38"/>
      <c r="D206" s="38"/>
      <c r="E206" s="38"/>
      <c r="F206" s="38"/>
      <c r="G206" s="38"/>
      <c r="H206" s="38"/>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row>
    <row r="207" spans="1:57" s="20" customFormat="1" ht="12.75" customHeight="1" x14ac:dyDescent="0.25">
      <c r="A207" s="38"/>
      <c r="B207" s="38"/>
      <c r="C207" s="38"/>
      <c r="D207" s="38"/>
      <c r="E207" s="38"/>
      <c r="F207" s="38"/>
      <c r="G207" s="38"/>
      <c r="H207" s="38"/>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row>
    <row r="208" spans="1:57" s="20" customFormat="1" ht="12.75" customHeight="1" x14ac:dyDescent="0.25">
      <c r="A208" s="38"/>
      <c r="B208" s="38"/>
      <c r="C208" s="38"/>
      <c r="D208" s="38"/>
      <c r="E208" s="38"/>
      <c r="F208" s="38"/>
      <c r="G208" s="38"/>
      <c r="H208" s="38"/>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row>
    <row r="209" spans="1:57" s="20" customFormat="1" ht="12.75" customHeight="1" x14ac:dyDescent="0.25">
      <c r="A209" s="38"/>
      <c r="B209" s="38"/>
      <c r="C209" s="38"/>
      <c r="D209" s="38"/>
      <c r="E209" s="38"/>
      <c r="F209" s="38"/>
      <c r="G209" s="38"/>
      <c r="H209" s="38"/>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row>
    <row r="210" spans="1:57" s="20" customFormat="1" ht="12.75" customHeight="1" x14ac:dyDescent="0.25">
      <c r="A210" s="38"/>
      <c r="B210" s="38"/>
      <c r="C210" s="38"/>
      <c r="D210" s="38"/>
      <c r="E210" s="38"/>
      <c r="F210" s="38"/>
      <c r="G210" s="38"/>
      <c r="H210" s="38"/>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row>
    <row r="211" spans="1:57" s="20" customFormat="1" ht="12.75" customHeight="1" x14ac:dyDescent="0.25">
      <c r="A211" s="38"/>
      <c r="B211" s="38"/>
      <c r="C211" s="38"/>
      <c r="D211" s="38"/>
      <c r="E211" s="38"/>
      <c r="F211" s="38"/>
      <c r="G211" s="38"/>
      <c r="H211" s="38"/>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row>
    <row r="212" spans="1:57" s="20" customFormat="1" ht="12.75" customHeight="1" x14ac:dyDescent="0.25">
      <c r="A212" s="38"/>
      <c r="B212" s="38"/>
      <c r="C212" s="38"/>
      <c r="D212" s="38"/>
      <c r="E212" s="38"/>
      <c r="F212" s="17"/>
      <c r="G212" s="38"/>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row>
    <row r="213" spans="1:57" s="20" customFormat="1" ht="12.75" customHeight="1" x14ac:dyDescent="0.25">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row>
    <row r="214" spans="1:57" s="20" customFormat="1" ht="12.75" customHeight="1" x14ac:dyDescent="0.25">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row>
    <row r="215" spans="1:57" s="20" customFormat="1" ht="12.75" customHeight="1" x14ac:dyDescent="0.25">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row>
    <row r="216" spans="1:57" s="20" customFormat="1" ht="12.75" customHeight="1" x14ac:dyDescent="0.25">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row>
    <row r="217" spans="1:57" s="20" customFormat="1" ht="12.75" customHeight="1" x14ac:dyDescent="0.25">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row>
    <row r="218" spans="1:57" s="20" customFormat="1" ht="12.75" customHeight="1" x14ac:dyDescent="0.25">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row>
    <row r="219" spans="1:57" s="20" customFormat="1" ht="12.75" customHeight="1" x14ac:dyDescent="0.25">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row>
    <row r="220" spans="1:57" s="20" customFormat="1" ht="12.75" customHeight="1" x14ac:dyDescent="0.25">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row>
    <row r="221" spans="1:57" s="20" customFormat="1" ht="12.75" customHeight="1" x14ac:dyDescent="0.25">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row>
    <row r="222" spans="1:57" s="20" customFormat="1" ht="12.75" customHeight="1" x14ac:dyDescent="0.25">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row>
    <row r="223" spans="1:57" s="20" customFormat="1" ht="12.75" customHeight="1" x14ac:dyDescent="0.25">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row>
    <row r="224" spans="1:57" s="20" customFormat="1" ht="12.75" customHeight="1" x14ac:dyDescent="0.25">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row>
    <row r="225" spans="1:57" s="20" customFormat="1" ht="12.75" customHeight="1" x14ac:dyDescent="0.25">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row>
    <row r="226" spans="1:57" s="20" customFormat="1" ht="12.75" customHeight="1" x14ac:dyDescent="0.25">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row>
    <row r="227" spans="1:57" s="20" customFormat="1" ht="12.75" customHeight="1" x14ac:dyDescent="0.25">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row>
    <row r="228" spans="1:57" s="20" customFormat="1" ht="12.75" customHeight="1" x14ac:dyDescent="0.25">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row>
    <row r="229" spans="1:57" s="20" customFormat="1" ht="12.75" customHeight="1" x14ac:dyDescent="0.25">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row>
    <row r="230" spans="1:57" s="20" customFormat="1" ht="12.75" customHeight="1" x14ac:dyDescent="0.25">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row>
    <row r="231" spans="1:57" s="20" customFormat="1" ht="12.75" customHeight="1" x14ac:dyDescent="0.25">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row>
    <row r="232" spans="1:57" s="20" customFormat="1" ht="12.75" customHeight="1" x14ac:dyDescent="0.25">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row>
    <row r="233" spans="1:57" s="20" customFormat="1" ht="12.75" customHeight="1" x14ac:dyDescent="0.25">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row>
    <row r="234" spans="1:57" s="20" customFormat="1" ht="12.75" customHeight="1" x14ac:dyDescent="0.25">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row>
    <row r="235" spans="1:57" s="20" customFormat="1" ht="12.75" customHeight="1" x14ac:dyDescent="0.25">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row>
    <row r="236" spans="1:57" s="20" customFormat="1" ht="12.75" customHeight="1" x14ac:dyDescent="0.25">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row>
    <row r="237" spans="1:57" s="20" customFormat="1" ht="12.75" customHeight="1" x14ac:dyDescent="0.25">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row>
    <row r="238" spans="1:57" s="20" customFormat="1" ht="12.75" customHeight="1" x14ac:dyDescent="0.25">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row>
    <row r="239" spans="1:57" s="20" customFormat="1" ht="12.75" customHeight="1" x14ac:dyDescent="0.25">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row>
    <row r="240" spans="1:57" s="20" customFormat="1" ht="12.75" customHeight="1" x14ac:dyDescent="0.25">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row>
    <row r="241" spans="1:57" s="20" customFormat="1" ht="12.75" customHeight="1" x14ac:dyDescent="0.25">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row>
    <row r="242" spans="1:57" s="20" customFormat="1" ht="12.75" customHeight="1" x14ac:dyDescent="0.25">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row>
    <row r="243" spans="1:57" s="20" customFormat="1" ht="12.75" customHeight="1" x14ac:dyDescent="0.25">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row>
    <row r="244" spans="1:57" s="20" customFormat="1" ht="12.75" customHeight="1" x14ac:dyDescent="0.25">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row>
    <row r="245" spans="1:57" s="20" customFormat="1" ht="12.75" customHeight="1" x14ac:dyDescent="0.25">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row>
    <row r="246" spans="1:57" s="20" customFormat="1" ht="12.75" customHeight="1" x14ac:dyDescent="0.25">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row>
    <row r="247" spans="1:57" s="20" customFormat="1" ht="12.75" customHeight="1" x14ac:dyDescent="0.25">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row>
    <row r="248" spans="1:57" s="20" customFormat="1" ht="12.75" customHeight="1" x14ac:dyDescent="0.25">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row>
    <row r="249" spans="1:57" s="20" customFormat="1" ht="12.75" customHeight="1" x14ac:dyDescent="0.25">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row>
    <row r="250" spans="1:57" s="20" customFormat="1" ht="12.75" customHeight="1" x14ac:dyDescent="0.25">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row>
    <row r="251" spans="1:57" s="20" customFormat="1" ht="12.75" customHeight="1" x14ac:dyDescent="0.25">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row>
    <row r="252" spans="1:57" s="20" customFormat="1" ht="12.75" customHeight="1" x14ac:dyDescent="0.25">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row>
    <row r="253" spans="1:57" s="20" customFormat="1" ht="12.75" customHeight="1" x14ac:dyDescent="0.25">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row>
    <row r="254" spans="1:57" s="20" customFormat="1" ht="12.75" customHeight="1" x14ac:dyDescent="0.25">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row>
    <row r="255" spans="1:57" s="20" customFormat="1" ht="12.75" customHeight="1" x14ac:dyDescent="0.25">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row>
    <row r="256" spans="1:57" s="20" customFormat="1" ht="12.75" customHeight="1" x14ac:dyDescent="0.25">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row>
    <row r="257" spans="1:57" s="20" customFormat="1" ht="12.75" customHeight="1" x14ac:dyDescent="0.25">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row>
    <row r="258" spans="1:57" s="20" customFormat="1" ht="12.75" customHeight="1" x14ac:dyDescent="0.25">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row>
    <row r="259" spans="1:57" s="20" customFormat="1" ht="12.75" customHeight="1" x14ac:dyDescent="0.25">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row>
    <row r="260" spans="1:57" s="20" customFormat="1" ht="12.75" customHeight="1" x14ac:dyDescent="0.25">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row>
    <row r="261" spans="1:57" s="20" customFormat="1" ht="12.75" customHeight="1" x14ac:dyDescent="0.25">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row>
    <row r="262" spans="1:57" s="20" customFormat="1" ht="12.75" customHeight="1" x14ac:dyDescent="0.25">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row>
    <row r="263" spans="1:57" s="20" customFormat="1" ht="12.75" customHeight="1" x14ac:dyDescent="0.25">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row>
    <row r="264" spans="1:57" s="20" customFormat="1" ht="12.75" customHeight="1" x14ac:dyDescent="0.25">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row>
    <row r="265" spans="1:57" s="20" customFormat="1" ht="12.75" customHeight="1" x14ac:dyDescent="0.25">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row>
    <row r="266" spans="1:57" s="20" customFormat="1" ht="12.75" customHeight="1" x14ac:dyDescent="0.25">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row>
    <row r="267" spans="1:57" s="20" customFormat="1" ht="12.75" customHeight="1" x14ac:dyDescent="0.25">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row>
    <row r="268" spans="1:57" s="20" customFormat="1" ht="12.75" customHeight="1" x14ac:dyDescent="0.25">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row>
    <row r="269" spans="1:57" s="20" customFormat="1" ht="12.75" customHeight="1" x14ac:dyDescent="0.25">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row>
    <row r="270" spans="1:57" s="20" customFormat="1" ht="12.75" customHeight="1" x14ac:dyDescent="0.25">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row>
    <row r="271" spans="1:57" s="20" customFormat="1" ht="12.75" customHeight="1" x14ac:dyDescent="0.25">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row>
    <row r="272" spans="1:57" s="20" customFormat="1" ht="12.75" customHeight="1" x14ac:dyDescent="0.25">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row>
    <row r="273" spans="1:57" s="20" customFormat="1" ht="12.75" customHeight="1" x14ac:dyDescent="0.25">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row>
    <row r="274" spans="1:57" s="20" customFormat="1" ht="12.75" customHeight="1" x14ac:dyDescent="0.25">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row>
    <row r="275" spans="1:57" s="20" customFormat="1" ht="12.75" customHeight="1" x14ac:dyDescent="0.25">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row>
    <row r="276" spans="1:57" s="20" customFormat="1" ht="12.75" customHeight="1" x14ac:dyDescent="0.25">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row>
    <row r="277" spans="1:57" s="20" customFormat="1" ht="12.75" customHeight="1" x14ac:dyDescent="0.25">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row>
    <row r="278" spans="1:57" s="20" customFormat="1" ht="12.75" customHeight="1" x14ac:dyDescent="0.25">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row>
    <row r="279" spans="1:57" s="20" customFormat="1" ht="12.75" customHeight="1" x14ac:dyDescent="0.25">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row>
    <row r="280" spans="1:57" s="20" customFormat="1" ht="12.75" customHeight="1" x14ac:dyDescent="0.25">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row>
    <row r="281" spans="1:57" s="20" customFormat="1" ht="12.75" customHeight="1" x14ac:dyDescent="0.25">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row>
    <row r="282" spans="1:57" s="20" customFormat="1" ht="12.75" customHeight="1" x14ac:dyDescent="0.25">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row>
    <row r="283" spans="1:57" s="20" customFormat="1" ht="12.75" customHeight="1" x14ac:dyDescent="0.25">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row>
    <row r="284" spans="1:57" s="20" customFormat="1" ht="12.75" customHeight="1" x14ac:dyDescent="0.25">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row>
    <row r="285" spans="1:57" s="20" customFormat="1" ht="12.75" customHeight="1" x14ac:dyDescent="0.25">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row>
    <row r="286" spans="1:57" s="20" customFormat="1" ht="12.75" customHeight="1" x14ac:dyDescent="0.25">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row>
    <row r="287" spans="1:57" s="20" customFormat="1" ht="12.75" customHeight="1" x14ac:dyDescent="0.25">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row>
    <row r="288" spans="1:57" s="20" customFormat="1" ht="12.75" customHeight="1" x14ac:dyDescent="0.25">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row>
    <row r="289" spans="1:57" s="20" customFormat="1" ht="12.75" customHeight="1" x14ac:dyDescent="0.25">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row>
    <row r="290" spans="1:57" s="20" customFormat="1" ht="12.75" customHeight="1" x14ac:dyDescent="0.25">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row>
    <row r="291" spans="1:57" s="20" customFormat="1" ht="12.75" customHeight="1" x14ac:dyDescent="0.25">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row>
    <row r="292" spans="1:57" s="20" customFormat="1" ht="12.75" customHeight="1" x14ac:dyDescent="0.25">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row>
    <row r="293" spans="1:57" s="20" customFormat="1" ht="12.75" customHeight="1" x14ac:dyDescent="0.25">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row>
    <row r="294" spans="1:57" s="20" customFormat="1" ht="12.75" customHeight="1" x14ac:dyDescent="0.25">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row>
    <row r="295" spans="1:57" s="20" customFormat="1" ht="12.75" customHeight="1" x14ac:dyDescent="0.25">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row>
    <row r="296" spans="1:57" s="20" customFormat="1" ht="12.75" customHeight="1" x14ac:dyDescent="0.25">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row>
    <row r="297" spans="1:57" s="20" customFormat="1" ht="12.75" customHeight="1" x14ac:dyDescent="0.25">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row>
    <row r="298" spans="1:57" s="20" customFormat="1" ht="12.75" customHeight="1" x14ac:dyDescent="0.25">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row>
    <row r="299" spans="1:57" s="20" customFormat="1" ht="12.75" customHeight="1" x14ac:dyDescent="0.25">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row>
    <row r="300" spans="1:57" s="20" customFormat="1" ht="12.75" customHeight="1" x14ac:dyDescent="0.25">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row>
    <row r="301" spans="1:57" s="20" customFormat="1" ht="12.75" customHeight="1" x14ac:dyDescent="0.25">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row>
    <row r="302" spans="1:57" s="20" customFormat="1" ht="12.75" customHeight="1" x14ac:dyDescent="0.25">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row>
    <row r="303" spans="1:57" s="20" customFormat="1" ht="12.75" customHeight="1" x14ac:dyDescent="0.25">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row>
    <row r="304" spans="1:57" s="20" customFormat="1" ht="12.75" customHeight="1" x14ac:dyDescent="0.25">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row>
    <row r="305" spans="1:57" s="20" customFormat="1" ht="12.75" customHeight="1" x14ac:dyDescent="0.25">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row>
    <row r="306" spans="1:57" s="20" customFormat="1" ht="12.75" customHeight="1" x14ac:dyDescent="0.25">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row>
    <row r="307" spans="1:57" s="20" customFormat="1" ht="12.75" customHeight="1" x14ac:dyDescent="0.25">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row>
    <row r="308" spans="1:57" s="20" customFormat="1" ht="12.75" customHeight="1" x14ac:dyDescent="0.25">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row>
    <row r="309" spans="1:57" s="20" customFormat="1" ht="12.75" customHeight="1" x14ac:dyDescent="0.25">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row>
    <row r="310" spans="1:57" s="20" customFormat="1" ht="12.75" customHeight="1" x14ac:dyDescent="0.25">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row>
    <row r="311" spans="1:57" s="20" customFormat="1" ht="12.75" customHeight="1" x14ac:dyDescent="0.25">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row>
    <row r="312" spans="1:57" s="20" customFormat="1" ht="12.75" customHeight="1" x14ac:dyDescent="0.25">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row>
    <row r="313" spans="1:57" s="20" customFormat="1" ht="12.75" customHeight="1" x14ac:dyDescent="0.25">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row>
    <row r="314" spans="1:57" s="20" customFormat="1" ht="12.75" customHeight="1" x14ac:dyDescent="0.25">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row>
    <row r="315" spans="1:57" s="20" customFormat="1" ht="12.75" customHeight="1" x14ac:dyDescent="0.25">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row>
    <row r="316" spans="1:57" s="20" customFormat="1" ht="12.75" customHeight="1" x14ac:dyDescent="0.25">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row>
    <row r="317" spans="1:57" s="20" customFormat="1" ht="12.75" customHeight="1" x14ac:dyDescent="0.25">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row>
    <row r="318" spans="1:57" s="20" customFormat="1" ht="12.75" customHeight="1" x14ac:dyDescent="0.25">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row>
    <row r="319" spans="1:57" s="20" customFormat="1" ht="12.75" customHeight="1" x14ac:dyDescent="0.25">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row>
    <row r="320" spans="1:57" s="20" customFormat="1" ht="12.75" customHeight="1" x14ac:dyDescent="0.25">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row>
    <row r="321" spans="1:57" s="20" customFormat="1" ht="12.75" customHeight="1" x14ac:dyDescent="0.25">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row>
    <row r="322" spans="1:57" s="20" customFormat="1" ht="12.75" customHeight="1" x14ac:dyDescent="0.25">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row>
    <row r="323" spans="1:57" s="20" customFormat="1" ht="12.75" customHeight="1" x14ac:dyDescent="0.25">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row>
    <row r="324" spans="1:57" s="20" customFormat="1" ht="12.75" customHeight="1" x14ac:dyDescent="0.25">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row>
    <row r="325" spans="1:57" s="20" customFormat="1" ht="12.75" customHeight="1" x14ac:dyDescent="0.25">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row>
    <row r="326" spans="1:57" s="20" customFormat="1" ht="12.75" customHeight="1" x14ac:dyDescent="0.25">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row>
    <row r="327" spans="1:57" s="20" customFormat="1" ht="12.75" customHeight="1" x14ac:dyDescent="0.25">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row>
    <row r="328" spans="1:57" s="20" customFormat="1" ht="12.75" customHeight="1" x14ac:dyDescent="0.25">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row>
    <row r="329" spans="1:57" s="20" customFormat="1" ht="12.75" customHeight="1" x14ac:dyDescent="0.25">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row>
    <row r="330" spans="1:57" s="20" customFormat="1" ht="12.75" customHeight="1" x14ac:dyDescent="0.25">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row>
    <row r="331" spans="1:57" s="20" customFormat="1" ht="12.75" customHeight="1" x14ac:dyDescent="0.25">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row>
    <row r="332" spans="1:57" s="20" customFormat="1" ht="12.75" customHeight="1" x14ac:dyDescent="0.25">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row>
    <row r="333" spans="1:57" s="20" customFormat="1" ht="12.75" customHeight="1" x14ac:dyDescent="0.25">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row>
    <row r="334" spans="1:57" s="20" customFormat="1" ht="12.75" customHeight="1" x14ac:dyDescent="0.25">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row>
    <row r="335" spans="1:57" s="20" customFormat="1" ht="12.75" customHeight="1" x14ac:dyDescent="0.25">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row>
    <row r="336" spans="1:57" s="20" customFormat="1" ht="12.75" customHeight="1" x14ac:dyDescent="0.25">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row>
    <row r="337" spans="1:57" s="20" customFormat="1" ht="12.75" customHeight="1" x14ac:dyDescent="0.25">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row>
    <row r="338" spans="1:57" s="20" customFormat="1" ht="12.75" customHeight="1" x14ac:dyDescent="0.25">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row>
    <row r="339" spans="1:57" s="20" customFormat="1" ht="12.75" customHeight="1" x14ac:dyDescent="0.25">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row>
    <row r="340" spans="1:57" s="20" customFormat="1" ht="12.75" customHeight="1" x14ac:dyDescent="0.25">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row>
    <row r="341" spans="1:57" s="20" customFormat="1" ht="12.75" customHeight="1" x14ac:dyDescent="0.25">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row>
    <row r="342" spans="1:57" s="20" customFormat="1" ht="12.75" customHeight="1" x14ac:dyDescent="0.25">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row>
    <row r="343" spans="1:57" s="20" customFormat="1" ht="12.75" customHeight="1" x14ac:dyDescent="0.25">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row>
    <row r="344" spans="1:57" s="20" customFormat="1" ht="12.75" customHeight="1" x14ac:dyDescent="0.25">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row>
    <row r="345" spans="1:57" s="20" customFormat="1" ht="12.75" customHeight="1" x14ac:dyDescent="0.25">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row>
    <row r="346" spans="1:57" s="20" customFormat="1" ht="12.75" customHeight="1" x14ac:dyDescent="0.25">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row>
    <row r="347" spans="1:57" s="20" customFormat="1" ht="12.75" customHeight="1" x14ac:dyDescent="0.25">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row>
    <row r="348" spans="1:57" s="20" customFormat="1" ht="12.75" customHeight="1" x14ac:dyDescent="0.25">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row>
    <row r="349" spans="1:57" s="20" customFormat="1" ht="12.75" customHeight="1" x14ac:dyDescent="0.25">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row>
    <row r="350" spans="1:57" s="20" customFormat="1" ht="12.75" customHeight="1" x14ac:dyDescent="0.25">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row>
    <row r="351" spans="1:57" s="20" customFormat="1" ht="12.75" customHeight="1" x14ac:dyDescent="0.25">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row>
    <row r="352" spans="1:57" s="20" customFormat="1" ht="12.75" customHeight="1" x14ac:dyDescent="0.25">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row>
    <row r="353" spans="1:57" s="20" customFormat="1" ht="12.75" customHeight="1" x14ac:dyDescent="0.25">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row>
    <row r="354" spans="1:57" s="20" customFormat="1" ht="12.75" customHeight="1" x14ac:dyDescent="0.25">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row>
    <row r="355" spans="1:57" s="20" customFormat="1" ht="12.75" customHeight="1" x14ac:dyDescent="0.25">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row>
    <row r="356" spans="1:57" s="20" customFormat="1" ht="12.75" customHeight="1" x14ac:dyDescent="0.25">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row>
    <row r="357" spans="1:57" s="20" customFormat="1" ht="12.75" customHeight="1" x14ac:dyDescent="0.25">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row>
    <row r="358" spans="1:57" s="20" customFormat="1" ht="12.75" customHeight="1" x14ac:dyDescent="0.25">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row>
    <row r="359" spans="1:57" s="20" customFormat="1" ht="12.75" customHeight="1" x14ac:dyDescent="0.25">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row>
    <row r="360" spans="1:57" s="20" customFormat="1" ht="12.75" customHeight="1" x14ac:dyDescent="0.25">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row>
    <row r="361" spans="1:57" s="20" customFormat="1" ht="12.75" customHeight="1" x14ac:dyDescent="0.25">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row>
    <row r="362" spans="1:57" s="20" customFormat="1" ht="12.75" customHeight="1" x14ac:dyDescent="0.25">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row>
    <row r="363" spans="1:57" s="20" customFormat="1" ht="12.75" customHeight="1" x14ac:dyDescent="0.25">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row>
    <row r="364" spans="1:57" s="20" customFormat="1" ht="12.75" customHeight="1" x14ac:dyDescent="0.25">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row>
    <row r="365" spans="1:57" s="20" customFormat="1" ht="12.75" customHeight="1" x14ac:dyDescent="0.25">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row>
    <row r="366" spans="1:57" s="20" customFormat="1" ht="12.75" customHeight="1" x14ac:dyDescent="0.25">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row>
    <row r="367" spans="1:57" s="20" customFormat="1" ht="12.75" customHeight="1" x14ac:dyDescent="0.25">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row>
    <row r="368" spans="1:57" s="20" customFormat="1" ht="12.75" customHeight="1" x14ac:dyDescent="0.25">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row>
    <row r="369" spans="1:57" s="20" customFormat="1" ht="12.75" customHeight="1" x14ac:dyDescent="0.25">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row>
    <row r="370" spans="1:57" s="20" customFormat="1" ht="12.75" customHeight="1" x14ac:dyDescent="0.25">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row>
    <row r="371" spans="1:57" s="20" customFormat="1" ht="12.75" customHeight="1" x14ac:dyDescent="0.25">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row>
    <row r="372" spans="1:57" s="20" customFormat="1" ht="12.75" customHeight="1" x14ac:dyDescent="0.25">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row>
    <row r="373" spans="1:57" s="20" customFormat="1" ht="12.75" customHeight="1" x14ac:dyDescent="0.25">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row>
    <row r="374" spans="1:57" s="20" customFormat="1" ht="12.75" customHeight="1" x14ac:dyDescent="0.25">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row>
    <row r="375" spans="1:57" s="20" customFormat="1" ht="12.75" customHeight="1" x14ac:dyDescent="0.25">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row>
    <row r="376" spans="1:57" s="20" customFormat="1" ht="12.75" customHeight="1" x14ac:dyDescent="0.25">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row>
    <row r="377" spans="1:57" s="20" customFormat="1" ht="12.75" customHeight="1" x14ac:dyDescent="0.25">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row>
    <row r="378" spans="1:57" s="20" customFormat="1" ht="12.75" customHeight="1" x14ac:dyDescent="0.25">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row>
    <row r="379" spans="1:57" s="20" customFormat="1" ht="12.75" customHeight="1" x14ac:dyDescent="0.25">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row>
    <row r="380" spans="1:57" s="20" customFormat="1" ht="12.75" customHeight="1" x14ac:dyDescent="0.25">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row>
    <row r="381" spans="1:57" s="20" customFormat="1" ht="12.75" customHeight="1" x14ac:dyDescent="0.25">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row>
    <row r="382" spans="1:57" s="20" customFormat="1" ht="12.75" customHeight="1" x14ac:dyDescent="0.25">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row>
    <row r="383" spans="1:57" s="20" customFormat="1" ht="12.75" customHeight="1" x14ac:dyDescent="0.25">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row>
    <row r="384" spans="1:57" s="20" customFormat="1" ht="12.75" customHeight="1" x14ac:dyDescent="0.25">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row>
    <row r="385" spans="1:57" s="20" customFormat="1" ht="12.75" customHeight="1" x14ac:dyDescent="0.25">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row>
    <row r="386" spans="1:57" s="20" customFormat="1" ht="12.75" customHeight="1" x14ac:dyDescent="0.25">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row>
    <row r="387" spans="1:57" s="20" customFormat="1" ht="12.75" customHeight="1" x14ac:dyDescent="0.25">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row>
    <row r="388" spans="1:57" s="20" customFormat="1" ht="12.75" customHeight="1" x14ac:dyDescent="0.25">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row>
    <row r="389" spans="1:57" s="20" customFormat="1" ht="12.75" customHeight="1" x14ac:dyDescent="0.25">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row>
    <row r="390" spans="1:57" s="20" customFormat="1" ht="12.75" customHeight="1" x14ac:dyDescent="0.25">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row>
    <row r="391" spans="1:57" s="20" customFormat="1" ht="12.75" customHeight="1" x14ac:dyDescent="0.25">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row>
    <row r="392" spans="1:57" s="20" customFormat="1" ht="12.75" customHeight="1" x14ac:dyDescent="0.25">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row>
    <row r="393" spans="1:57" s="20" customFormat="1" ht="12.75" customHeight="1" x14ac:dyDescent="0.25">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row>
    <row r="394" spans="1:57" s="20" customFormat="1" ht="12.75" customHeight="1" x14ac:dyDescent="0.25">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row>
    <row r="395" spans="1:57" s="20" customFormat="1" ht="12.75" customHeight="1" x14ac:dyDescent="0.25">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row>
    <row r="396" spans="1:57" s="20" customFormat="1" ht="12.75" customHeight="1" x14ac:dyDescent="0.25">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row>
    <row r="397" spans="1:57" s="20" customFormat="1" ht="12.75" customHeight="1" x14ac:dyDescent="0.25">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row>
    <row r="398" spans="1:57" s="20" customFormat="1" ht="12.75" customHeight="1" x14ac:dyDescent="0.25">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row>
    <row r="399" spans="1:57" s="20" customFormat="1" ht="12.75" customHeight="1" x14ac:dyDescent="0.25">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row>
    <row r="400" spans="1:57" s="20" customFormat="1" ht="12.75" customHeight="1" x14ac:dyDescent="0.25">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row>
    <row r="401" spans="1:57" s="20" customFormat="1" ht="12.75" customHeight="1" x14ac:dyDescent="0.25">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row>
    <row r="402" spans="1:57" s="20" customFormat="1" ht="12.75" customHeight="1" x14ac:dyDescent="0.25">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row>
    <row r="403" spans="1:57" s="20" customFormat="1" ht="12.75" customHeight="1" x14ac:dyDescent="0.25">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row>
    <row r="404" spans="1:57" s="20" customFormat="1" ht="12.75" customHeight="1" x14ac:dyDescent="0.25">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row>
    <row r="405" spans="1:57" s="20" customFormat="1" ht="12.75" customHeight="1" x14ac:dyDescent="0.25">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row>
    <row r="406" spans="1:57" s="20" customFormat="1" ht="12.75" customHeight="1" x14ac:dyDescent="0.25">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row>
    <row r="407" spans="1:57" s="20" customFormat="1" ht="12.75" customHeight="1" x14ac:dyDescent="0.25">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row>
    <row r="408" spans="1:57" s="20" customFormat="1" ht="12.75" customHeight="1" x14ac:dyDescent="0.25">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row>
    <row r="409" spans="1:57" s="20" customFormat="1" ht="12.75" customHeight="1" x14ac:dyDescent="0.25">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row>
    <row r="410" spans="1:57" s="20" customFormat="1" ht="12.75" customHeight="1" x14ac:dyDescent="0.25">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row>
    <row r="411" spans="1:57" s="20" customFormat="1" ht="12.75" customHeight="1" x14ac:dyDescent="0.25">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row>
    <row r="412" spans="1:57" s="20" customFormat="1" ht="12.75" customHeight="1" x14ac:dyDescent="0.25">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row>
    <row r="413" spans="1:57" s="20" customFormat="1" ht="12.75" customHeight="1" x14ac:dyDescent="0.25">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row>
    <row r="414" spans="1:57" s="20" customFormat="1" ht="12.75" customHeight="1" x14ac:dyDescent="0.25">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row>
    <row r="415" spans="1:57" s="20" customFormat="1" ht="12.75" customHeight="1" x14ac:dyDescent="0.25">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row>
    <row r="416" spans="1:57" s="20" customFormat="1" ht="12.75" customHeight="1" x14ac:dyDescent="0.25">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row>
    <row r="417" spans="1:57" s="20" customFormat="1" ht="12.75" customHeight="1" x14ac:dyDescent="0.25">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row>
    <row r="418" spans="1:57" s="20" customFormat="1" ht="12.75" customHeight="1" x14ac:dyDescent="0.25">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row>
    <row r="419" spans="1:57" s="20" customFormat="1" ht="12.75" customHeight="1" x14ac:dyDescent="0.25">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row>
    <row r="420" spans="1:57" s="20" customFormat="1" ht="12.75" customHeight="1" x14ac:dyDescent="0.25">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row>
    <row r="421" spans="1:57" s="20" customFormat="1" ht="12.75" customHeight="1" x14ac:dyDescent="0.25">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row>
    <row r="422" spans="1:57" s="20" customFormat="1" ht="12.75" customHeight="1" x14ac:dyDescent="0.25">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row>
    <row r="423" spans="1:57" s="20" customFormat="1" ht="12.75" customHeight="1" x14ac:dyDescent="0.25">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row>
    <row r="424" spans="1:57" s="20" customFormat="1" ht="12.75" customHeight="1" x14ac:dyDescent="0.25">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row>
    <row r="425" spans="1:57" s="20" customFormat="1" ht="12.75" customHeight="1" x14ac:dyDescent="0.25">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row>
    <row r="426" spans="1:57" s="20" customFormat="1" ht="12.75" customHeight="1" x14ac:dyDescent="0.25">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row>
    <row r="427" spans="1:57" s="20" customFormat="1" ht="12.75" customHeight="1" x14ac:dyDescent="0.25">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row>
    <row r="428" spans="1:57" s="20" customFormat="1" ht="12.75" customHeight="1" x14ac:dyDescent="0.25">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row>
    <row r="429" spans="1:57" s="20" customFormat="1" ht="12.75" customHeight="1" x14ac:dyDescent="0.25">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row>
    <row r="430" spans="1:57" s="20" customFormat="1" ht="12.75" customHeight="1" x14ac:dyDescent="0.25">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row>
    <row r="431" spans="1:57" s="20" customFormat="1" ht="12.75" customHeight="1" x14ac:dyDescent="0.25">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row>
    <row r="432" spans="1:57" s="20" customFormat="1" ht="12.75" customHeight="1" x14ac:dyDescent="0.25">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row>
    <row r="433" spans="1:57" s="20" customFormat="1" ht="12.75" customHeight="1" x14ac:dyDescent="0.25">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row>
    <row r="434" spans="1:57" s="20" customFormat="1" ht="12.75" customHeight="1" x14ac:dyDescent="0.25">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row>
    <row r="435" spans="1:57" s="20" customFormat="1" ht="12.75" customHeight="1" x14ac:dyDescent="0.25">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row>
    <row r="436" spans="1:57" s="20" customFormat="1" ht="12.75" customHeight="1" x14ac:dyDescent="0.25">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row>
    <row r="437" spans="1:57" s="20" customFormat="1" ht="12.75" customHeight="1" x14ac:dyDescent="0.25">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row>
    <row r="438" spans="1:57" s="20" customFormat="1" ht="12.75" customHeight="1" x14ac:dyDescent="0.25">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row>
    <row r="439" spans="1:57" s="20" customFormat="1" ht="12.75" customHeight="1" x14ac:dyDescent="0.25">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row>
    <row r="440" spans="1:57" s="20" customFormat="1" ht="12.75" customHeight="1" x14ac:dyDescent="0.25">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row>
    <row r="441" spans="1:57" s="20" customFormat="1" ht="12.75" customHeight="1" x14ac:dyDescent="0.25">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row>
    <row r="442" spans="1:57" s="20" customFormat="1" ht="12.75" customHeight="1" x14ac:dyDescent="0.25">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row>
    <row r="443" spans="1:57" s="20" customFormat="1" ht="12.75" customHeight="1" x14ac:dyDescent="0.25">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row>
    <row r="444" spans="1:57" s="20" customFormat="1" ht="12.75" customHeight="1" x14ac:dyDescent="0.25">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row>
    <row r="445" spans="1:57" s="20" customFormat="1" ht="12.75" customHeight="1" x14ac:dyDescent="0.25">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row>
    <row r="446" spans="1:57" s="20" customFormat="1" ht="12.75" customHeight="1" x14ac:dyDescent="0.25">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row>
    <row r="447" spans="1:57" s="20" customFormat="1" ht="12.75" customHeight="1" x14ac:dyDescent="0.25">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row>
    <row r="448" spans="1:57" s="20" customFormat="1" ht="12.75" customHeight="1" x14ac:dyDescent="0.25">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row>
    <row r="449" spans="1:57" s="20" customFormat="1" ht="12.75" customHeight="1" x14ac:dyDescent="0.25">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row>
    <row r="450" spans="1:57" s="20" customFormat="1" ht="12.75" customHeight="1" x14ac:dyDescent="0.25">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row>
    <row r="451" spans="1:57" s="20" customFormat="1" ht="12.75" customHeight="1" x14ac:dyDescent="0.25">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row>
    <row r="452" spans="1:57" s="20" customFormat="1" ht="12.75" customHeight="1" x14ac:dyDescent="0.25">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row>
    <row r="453" spans="1:57" s="20" customFormat="1" ht="12.75" customHeight="1" x14ac:dyDescent="0.25">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row>
    <row r="454" spans="1:57" s="20" customFormat="1" ht="12.75" customHeight="1" x14ac:dyDescent="0.25">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row>
    <row r="455" spans="1:57" s="20" customFormat="1" ht="12.75" customHeight="1" x14ac:dyDescent="0.25">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row>
    <row r="456" spans="1:57" s="20" customFormat="1" ht="12.75" customHeight="1" x14ac:dyDescent="0.25">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row>
    <row r="457" spans="1:57" s="20" customFormat="1" ht="12.75" customHeight="1" x14ac:dyDescent="0.25">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row>
    <row r="458" spans="1:57" s="20" customFormat="1" ht="12.75" customHeight="1" x14ac:dyDescent="0.25">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row>
    <row r="459" spans="1:57" s="20" customFormat="1" ht="12.75" customHeight="1" x14ac:dyDescent="0.25">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row>
    <row r="460" spans="1:57" s="20" customFormat="1" ht="12.75" customHeight="1" x14ac:dyDescent="0.25">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row>
    <row r="461" spans="1:57" s="20" customFormat="1" ht="12.75" customHeight="1" x14ac:dyDescent="0.25">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row>
    <row r="462" spans="1:57" s="20" customFormat="1" ht="12.75" customHeight="1" x14ac:dyDescent="0.25">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row>
    <row r="463" spans="1:57" s="20" customFormat="1" ht="12.75" customHeight="1" x14ac:dyDescent="0.25">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row>
    <row r="464" spans="1:57" s="20" customFormat="1" ht="12.75" customHeight="1" x14ac:dyDescent="0.25">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row>
    <row r="465" spans="1:57" s="20" customFormat="1" ht="12.75" customHeight="1" x14ac:dyDescent="0.25">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row>
    <row r="466" spans="1:57" s="20" customFormat="1" ht="12.75" customHeight="1" x14ac:dyDescent="0.25">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row>
    <row r="467" spans="1:57" s="20" customFormat="1" ht="12.75" customHeight="1" x14ac:dyDescent="0.25">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row>
    <row r="468" spans="1:57" s="20" customFormat="1" ht="12.75" customHeight="1" x14ac:dyDescent="0.25">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row>
    <row r="469" spans="1:57" s="20" customFormat="1" ht="12.75" customHeight="1" x14ac:dyDescent="0.25">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row>
    <row r="470" spans="1:57" s="20" customFormat="1" ht="12.75" customHeight="1" x14ac:dyDescent="0.25">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row>
    <row r="471" spans="1:57" s="20" customFormat="1" ht="12.75" customHeight="1" x14ac:dyDescent="0.25">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row>
    <row r="472" spans="1:57" s="20" customFormat="1" ht="12.75" customHeight="1" x14ac:dyDescent="0.25">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row>
    <row r="473" spans="1:57" s="20" customFormat="1" ht="12.75" customHeight="1" x14ac:dyDescent="0.25">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row>
    <row r="474" spans="1:57" s="20" customFormat="1" ht="12.75" customHeight="1" x14ac:dyDescent="0.25">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row>
    <row r="475" spans="1:57" s="20" customFormat="1" ht="12.75" customHeight="1" x14ac:dyDescent="0.25">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row>
    <row r="476" spans="1:57" s="20" customFormat="1" ht="12.75" customHeight="1" x14ac:dyDescent="0.25">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row>
    <row r="477" spans="1:57" s="20" customFormat="1" ht="12.75" customHeight="1" x14ac:dyDescent="0.25">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row>
    <row r="478" spans="1:57" s="20" customFormat="1" ht="12.75" customHeight="1" x14ac:dyDescent="0.25">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row>
    <row r="479" spans="1:57" s="20" customFormat="1" ht="12.75" customHeight="1" x14ac:dyDescent="0.25">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row>
    <row r="480" spans="1:57" s="20" customFormat="1" ht="12.75" customHeight="1" x14ac:dyDescent="0.25">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row>
    <row r="481" spans="1:57" s="20" customFormat="1" ht="12.75" customHeight="1" x14ac:dyDescent="0.25">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row>
    <row r="482" spans="1:57" s="20" customFormat="1" ht="12.75" customHeight="1" x14ac:dyDescent="0.25">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row>
    <row r="483" spans="1:57" s="20" customFormat="1" ht="12.75" customHeight="1" x14ac:dyDescent="0.25">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row>
    <row r="484" spans="1:57" s="20" customFormat="1" ht="12.75" customHeight="1" x14ac:dyDescent="0.25">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row>
    <row r="485" spans="1:57" s="20" customFormat="1" ht="12.75" customHeight="1" x14ac:dyDescent="0.25">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row>
    <row r="486" spans="1:57" s="20" customFormat="1" ht="12.75" customHeight="1" x14ac:dyDescent="0.25">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row>
    <row r="487" spans="1:57" s="20" customFormat="1" ht="12.75" customHeight="1" x14ac:dyDescent="0.25">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row>
    <row r="488" spans="1:57" s="20" customFormat="1" ht="12.75" customHeight="1" x14ac:dyDescent="0.25">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row>
    <row r="489" spans="1:57" s="20" customFormat="1" ht="12.75" customHeight="1" x14ac:dyDescent="0.25">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row>
    <row r="490" spans="1:57" s="20" customFormat="1" ht="12.75" customHeight="1" x14ac:dyDescent="0.25">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row>
    <row r="491" spans="1:57" s="20" customFormat="1" ht="12.75" customHeight="1" x14ac:dyDescent="0.25">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row>
    <row r="492" spans="1:57" s="20" customFormat="1" ht="12.75" customHeight="1" x14ac:dyDescent="0.25">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row>
    <row r="493" spans="1:57" s="20" customFormat="1" ht="12.75" customHeight="1" x14ac:dyDescent="0.25">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row>
    <row r="494" spans="1:57" s="20" customFormat="1" ht="12.75" customHeight="1" x14ac:dyDescent="0.25">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row>
    <row r="495" spans="1:57" s="20" customFormat="1" ht="12.75" customHeight="1" x14ac:dyDescent="0.25">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row>
    <row r="496" spans="1:57" s="20" customFormat="1" ht="12.75" customHeight="1" x14ac:dyDescent="0.25">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row>
    <row r="497" spans="1:57" s="20" customFormat="1" ht="12.75" customHeight="1" x14ac:dyDescent="0.25">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row>
    <row r="498" spans="1:57" s="20" customFormat="1" ht="12.75" customHeight="1" x14ac:dyDescent="0.25">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row>
    <row r="499" spans="1:57" s="20" customFormat="1" ht="12.75" customHeight="1" x14ac:dyDescent="0.25">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row>
    <row r="500" spans="1:57" s="20" customFormat="1" ht="12.75" customHeight="1" x14ac:dyDescent="0.25">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row>
    <row r="501" spans="1:57" s="20" customFormat="1" ht="12.75" customHeight="1" x14ac:dyDescent="0.25">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c r="AB501" s="17"/>
      <c r="AC501" s="17"/>
      <c r="AD501" s="17"/>
      <c r="AE501" s="17"/>
      <c r="AF501" s="17"/>
      <c r="AG501" s="17"/>
      <c r="AH501" s="17"/>
      <c r="AI501" s="17"/>
      <c r="AJ501" s="17"/>
      <c r="AK501" s="17"/>
      <c r="AL501" s="17"/>
      <c r="AM501" s="17"/>
      <c r="AN501" s="17"/>
      <c r="AO501" s="17"/>
      <c r="AP501" s="17"/>
      <c r="AQ501" s="17"/>
      <c r="AR501" s="17"/>
      <c r="AS501" s="17"/>
      <c r="AT501" s="17"/>
      <c r="AU501" s="17"/>
      <c r="AV501" s="17"/>
      <c r="AW501" s="17"/>
      <c r="AX501" s="17"/>
      <c r="AY501" s="17"/>
      <c r="AZ501" s="17"/>
      <c r="BA501" s="17"/>
      <c r="BB501" s="17"/>
      <c r="BC501" s="17"/>
      <c r="BD501" s="17"/>
      <c r="BE501" s="17"/>
    </row>
    <row r="502" spans="1:57" s="20" customFormat="1" ht="12.75" customHeight="1" x14ac:dyDescent="0.25">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c r="AA502" s="17"/>
      <c r="AB502" s="17"/>
      <c r="AC502" s="17"/>
      <c r="AD502" s="17"/>
      <c r="AE502" s="17"/>
      <c r="AF502" s="17"/>
      <c r="AG502" s="17"/>
      <c r="AH502" s="17"/>
      <c r="AI502" s="17"/>
      <c r="AJ502" s="17"/>
      <c r="AK502" s="17"/>
      <c r="AL502" s="17"/>
      <c r="AM502" s="17"/>
      <c r="AN502" s="17"/>
      <c r="AO502" s="17"/>
      <c r="AP502" s="17"/>
      <c r="AQ502" s="17"/>
      <c r="AR502" s="17"/>
      <c r="AS502" s="17"/>
      <c r="AT502" s="17"/>
      <c r="AU502" s="17"/>
      <c r="AV502" s="17"/>
      <c r="AW502" s="17"/>
      <c r="AX502" s="17"/>
      <c r="AY502" s="17"/>
      <c r="AZ502" s="17"/>
      <c r="BA502" s="17"/>
      <c r="BB502" s="17"/>
      <c r="BC502" s="17"/>
      <c r="BD502" s="17"/>
      <c r="BE502" s="17"/>
    </row>
    <row r="503" spans="1:57" s="20" customFormat="1" ht="12.75" customHeight="1" x14ac:dyDescent="0.25">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c r="AA503" s="17"/>
      <c r="AB503" s="17"/>
      <c r="AC503" s="17"/>
      <c r="AD503" s="17"/>
      <c r="AE503" s="17"/>
      <c r="AF503" s="17"/>
      <c r="AG503" s="17"/>
      <c r="AH503" s="17"/>
      <c r="AI503" s="17"/>
      <c r="AJ503" s="17"/>
      <c r="AK503" s="17"/>
      <c r="AL503" s="17"/>
      <c r="AM503" s="17"/>
      <c r="AN503" s="17"/>
      <c r="AO503" s="17"/>
      <c r="AP503" s="17"/>
      <c r="AQ503" s="17"/>
      <c r="AR503" s="17"/>
      <c r="AS503" s="17"/>
      <c r="AT503" s="17"/>
      <c r="AU503" s="17"/>
      <c r="AV503" s="17"/>
      <c r="AW503" s="17"/>
      <c r="AX503" s="17"/>
      <c r="AY503" s="17"/>
      <c r="AZ503" s="17"/>
      <c r="BA503" s="17"/>
      <c r="BB503" s="17"/>
      <c r="BC503" s="17"/>
      <c r="BD503" s="17"/>
      <c r="BE503" s="17"/>
    </row>
    <row r="504" spans="1:57" s="20" customFormat="1" ht="12.75" customHeight="1" x14ac:dyDescent="0.25">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c r="AD504" s="17"/>
      <c r="AE504" s="17"/>
      <c r="AF504" s="17"/>
      <c r="AG504" s="17"/>
      <c r="AH504" s="17"/>
      <c r="AI504" s="17"/>
      <c r="AJ504" s="17"/>
      <c r="AK504" s="17"/>
      <c r="AL504" s="17"/>
      <c r="AM504" s="17"/>
      <c r="AN504" s="17"/>
      <c r="AO504" s="17"/>
      <c r="AP504" s="17"/>
      <c r="AQ504" s="17"/>
      <c r="AR504" s="17"/>
      <c r="AS504" s="17"/>
      <c r="AT504" s="17"/>
      <c r="AU504" s="17"/>
      <c r="AV504" s="17"/>
      <c r="AW504" s="17"/>
      <c r="AX504" s="17"/>
      <c r="AY504" s="17"/>
      <c r="AZ504" s="17"/>
      <c r="BA504" s="17"/>
      <c r="BB504" s="17"/>
      <c r="BC504" s="17"/>
      <c r="BD504" s="17"/>
      <c r="BE504" s="17"/>
    </row>
    <row r="505" spans="1:57" s="20" customFormat="1" ht="12.75" customHeight="1" x14ac:dyDescent="0.25">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c r="AA505" s="17"/>
      <c r="AB505" s="17"/>
      <c r="AC505" s="17"/>
      <c r="AD505" s="17"/>
      <c r="AE505" s="17"/>
      <c r="AF505" s="17"/>
      <c r="AG505" s="17"/>
      <c r="AH505" s="17"/>
      <c r="AI505" s="17"/>
      <c r="AJ505" s="17"/>
      <c r="AK505" s="17"/>
      <c r="AL505" s="17"/>
      <c r="AM505" s="17"/>
      <c r="AN505" s="17"/>
      <c r="AO505" s="17"/>
      <c r="AP505" s="17"/>
      <c r="AQ505" s="17"/>
      <c r="AR505" s="17"/>
      <c r="AS505" s="17"/>
      <c r="AT505" s="17"/>
      <c r="AU505" s="17"/>
      <c r="AV505" s="17"/>
      <c r="AW505" s="17"/>
      <c r="AX505" s="17"/>
      <c r="AY505" s="17"/>
      <c r="AZ505" s="17"/>
      <c r="BA505" s="17"/>
      <c r="BB505" s="17"/>
      <c r="BC505" s="17"/>
      <c r="BD505" s="17"/>
      <c r="BE505" s="17"/>
    </row>
    <row r="506" spans="1:57" s="20" customFormat="1" ht="12.75" customHeight="1" x14ac:dyDescent="0.25">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c r="AA506" s="17"/>
      <c r="AB506" s="17"/>
      <c r="AC506" s="17"/>
      <c r="AD506" s="17"/>
      <c r="AE506" s="17"/>
      <c r="AF506" s="17"/>
      <c r="AG506" s="17"/>
      <c r="AH506" s="17"/>
      <c r="AI506" s="17"/>
      <c r="AJ506" s="17"/>
      <c r="AK506" s="17"/>
      <c r="AL506" s="17"/>
      <c r="AM506" s="17"/>
      <c r="AN506" s="17"/>
      <c r="AO506" s="17"/>
      <c r="AP506" s="17"/>
      <c r="AQ506" s="17"/>
      <c r="AR506" s="17"/>
      <c r="AS506" s="17"/>
      <c r="AT506" s="17"/>
      <c r="AU506" s="17"/>
      <c r="AV506" s="17"/>
      <c r="AW506" s="17"/>
      <c r="AX506" s="17"/>
      <c r="AY506" s="17"/>
      <c r="AZ506" s="17"/>
      <c r="BA506" s="17"/>
      <c r="BB506" s="17"/>
      <c r="BC506" s="17"/>
      <c r="BD506" s="17"/>
      <c r="BE506" s="17"/>
    </row>
    <row r="507" spans="1:57" s="20" customFormat="1" ht="12.75" customHeight="1" x14ac:dyDescent="0.25">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7"/>
      <c r="AB507" s="17"/>
      <c r="AC507" s="17"/>
      <c r="AD507" s="17"/>
      <c r="AE507" s="17"/>
      <c r="AF507" s="17"/>
      <c r="AG507" s="17"/>
      <c r="AH507" s="17"/>
      <c r="AI507" s="17"/>
      <c r="AJ507" s="17"/>
      <c r="AK507" s="17"/>
      <c r="AL507" s="17"/>
      <c r="AM507" s="17"/>
      <c r="AN507" s="17"/>
      <c r="AO507" s="17"/>
      <c r="AP507" s="17"/>
      <c r="AQ507" s="17"/>
      <c r="AR507" s="17"/>
      <c r="AS507" s="17"/>
      <c r="AT507" s="17"/>
      <c r="AU507" s="17"/>
      <c r="AV507" s="17"/>
      <c r="AW507" s="17"/>
      <c r="AX507" s="17"/>
      <c r="AY507" s="17"/>
      <c r="AZ507" s="17"/>
      <c r="BA507" s="17"/>
      <c r="BB507" s="17"/>
      <c r="BC507" s="17"/>
      <c r="BD507" s="17"/>
      <c r="BE507" s="17"/>
    </row>
    <row r="508" spans="1:57" s="20" customFormat="1" ht="12.75" customHeight="1" x14ac:dyDescent="0.25">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c r="AA508" s="17"/>
      <c r="AB508" s="17"/>
      <c r="AC508" s="17"/>
      <c r="AD508" s="17"/>
      <c r="AE508" s="17"/>
      <c r="AF508" s="17"/>
      <c r="AG508" s="17"/>
      <c r="AH508" s="17"/>
      <c r="AI508" s="17"/>
      <c r="AJ508" s="17"/>
      <c r="AK508" s="17"/>
      <c r="AL508" s="17"/>
      <c r="AM508" s="17"/>
      <c r="AN508" s="17"/>
      <c r="AO508" s="17"/>
      <c r="AP508" s="17"/>
      <c r="AQ508" s="17"/>
      <c r="AR508" s="17"/>
      <c r="AS508" s="17"/>
      <c r="AT508" s="17"/>
      <c r="AU508" s="17"/>
      <c r="AV508" s="17"/>
      <c r="AW508" s="17"/>
      <c r="AX508" s="17"/>
      <c r="AY508" s="17"/>
      <c r="AZ508" s="17"/>
      <c r="BA508" s="17"/>
      <c r="BB508" s="17"/>
      <c r="BC508" s="17"/>
      <c r="BD508" s="17"/>
      <c r="BE508" s="17"/>
    </row>
    <row r="509" spans="1:57" s="20" customFormat="1" ht="12.75" customHeight="1" x14ac:dyDescent="0.25">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c r="AA509" s="17"/>
      <c r="AB509" s="17"/>
      <c r="AC509" s="17"/>
      <c r="AD509" s="17"/>
      <c r="AE509" s="17"/>
      <c r="AF509" s="17"/>
      <c r="AG509" s="17"/>
      <c r="AH509" s="17"/>
      <c r="AI509" s="17"/>
      <c r="AJ509" s="17"/>
      <c r="AK509" s="17"/>
      <c r="AL509" s="17"/>
      <c r="AM509" s="17"/>
      <c r="AN509" s="17"/>
      <c r="AO509" s="17"/>
      <c r="AP509" s="17"/>
      <c r="AQ509" s="17"/>
      <c r="AR509" s="17"/>
      <c r="AS509" s="17"/>
      <c r="AT509" s="17"/>
      <c r="AU509" s="17"/>
      <c r="AV509" s="17"/>
      <c r="AW509" s="17"/>
      <c r="AX509" s="17"/>
      <c r="AY509" s="17"/>
      <c r="AZ509" s="17"/>
      <c r="BA509" s="17"/>
      <c r="BB509" s="17"/>
      <c r="BC509" s="17"/>
      <c r="BD509" s="17"/>
      <c r="BE509" s="17"/>
    </row>
    <row r="510" spans="1:57" s="20" customFormat="1" ht="12.75" customHeight="1" x14ac:dyDescent="0.25">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17"/>
      <c r="AH510" s="17"/>
      <c r="AI510" s="17"/>
      <c r="AJ510" s="17"/>
      <c r="AK510" s="17"/>
      <c r="AL510" s="17"/>
      <c r="AM510" s="17"/>
      <c r="AN510" s="17"/>
      <c r="AO510" s="17"/>
      <c r="AP510" s="17"/>
      <c r="AQ510" s="17"/>
      <c r="AR510" s="17"/>
      <c r="AS510" s="17"/>
      <c r="AT510" s="17"/>
      <c r="AU510" s="17"/>
      <c r="AV510" s="17"/>
      <c r="AW510" s="17"/>
      <c r="AX510" s="17"/>
      <c r="AY510" s="17"/>
      <c r="AZ510" s="17"/>
      <c r="BA510" s="17"/>
      <c r="BB510" s="17"/>
      <c r="BC510" s="17"/>
      <c r="BD510" s="17"/>
      <c r="BE510" s="17"/>
    </row>
    <row r="511" spans="1:57" s="20" customFormat="1" ht="12.75" customHeight="1" x14ac:dyDescent="0.25">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c r="AD511" s="17"/>
      <c r="AE511" s="17"/>
      <c r="AF511" s="17"/>
      <c r="AG511" s="17"/>
      <c r="AH511" s="17"/>
      <c r="AI511" s="17"/>
      <c r="AJ511" s="17"/>
      <c r="AK511" s="17"/>
      <c r="AL511" s="17"/>
      <c r="AM511" s="17"/>
      <c r="AN511" s="17"/>
      <c r="AO511" s="17"/>
      <c r="AP511" s="17"/>
      <c r="AQ511" s="17"/>
      <c r="AR511" s="17"/>
      <c r="AS511" s="17"/>
      <c r="AT511" s="17"/>
      <c r="AU511" s="17"/>
      <c r="AV511" s="17"/>
      <c r="AW511" s="17"/>
      <c r="AX511" s="17"/>
      <c r="AY511" s="17"/>
      <c r="AZ511" s="17"/>
      <c r="BA511" s="17"/>
      <c r="BB511" s="17"/>
      <c r="BC511" s="17"/>
      <c r="BD511" s="17"/>
      <c r="BE511" s="17"/>
    </row>
    <row r="512" spans="1:57" s="20" customFormat="1" ht="12.75" customHeight="1" x14ac:dyDescent="0.25">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c r="AA512" s="17"/>
      <c r="AB512" s="17"/>
      <c r="AC512" s="17"/>
      <c r="AD512" s="17"/>
      <c r="AE512" s="17"/>
      <c r="AF512" s="17"/>
      <c r="AG512" s="17"/>
      <c r="AH512" s="17"/>
      <c r="AI512" s="17"/>
      <c r="AJ512" s="17"/>
      <c r="AK512" s="17"/>
      <c r="AL512" s="17"/>
      <c r="AM512" s="17"/>
      <c r="AN512" s="17"/>
      <c r="AO512" s="17"/>
      <c r="AP512" s="17"/>
      <c r="AQ512" s="17"/>
      <c r="AR512" s="17"/>
      <c r="AS512" s="17"/>
      <c r="AT512" s="17"/>
      <c r="AU512" s="17"/>
      <c r="AV512" s="17"/>
      <c r="AW512" s="17"/>
      <c r="AX512" s="17"/>
      <c r="AY512" s="17"/>
      <c r="AZ512" s="17"/>
      <c r="BA512" s="17"/>
      <c r="BB512" s="17"/>
      <c r="BC512" s="17"/>
      <c r="BD512" s="17"/>
      <c r="BE512" s="17"/>
    </row>
    <row r="513" spans="1:57" s="20" customFormat="1" ht="12.75" customHeight="1" x14ac:dyDescent="0.25">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c r="AA513" s="17"/>
      <c r="AB513" s="17"/>
      <c r="AC513" s="17"/>
      <c r="AD513" s="17"/>
      <c r="AE513" s="17"/>
      <c r="AF513" s="17"/>
      <c r="AG513" s="17"/>
      <c r="AH513" s="17"/>
      <c r="AI513" s="17"/>
      <c r="AJ513" s="17"/>
      <c r="AK513" s="17"/>
      <c r="AL513" s="17"/>
      <c r="AM513" s="17"/>
      <c r="AN513" s="17"/>
      <c r="AO513" s="17"/>
      <c r="AP513" s="17"/>
      <c r="AQ513" s="17"/>
      <c r="AR513" s="17"/>
      <c r="AS513" s="17"/>
      <c r="AT513" s="17"/>
      <c r="AU513" s="17"/>
      <c r="AV513" s="17"/>
      <c r="AW513" s="17"/>
      <c r="AX513" s="17"/>
      <c r="AY513" s="17"/>
      <c r="AZ513" s="17"/>
      <c r="BA513" s="17"/>
      <c r="BB513" s="17"/>
      <c r="BC513" s="17"/>
      <c r="BD513" s="17"/>
      <c r="BE513" s="17"/>
    </row>
    <row r="514" spans="1:57" s="20" customFormat="1" ht="12.75" customHeight="1" x14ac:dyDescent="0.25">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c r="AZ514" s="17"/>
      <c r="BA514" s="17"/>
      <c r="BB514" s="17"/>
      <c r="BC514" s="17"/>
      <c r="BD514" s="17"/>
      <c r="BE514" s="17"/>
    </row>
    <row r="515" spans="1:57" s="20" customFormat="1" ht="12.75" customHeight="1" x14ac:dyDescent="0.25">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c r="AA515" s="17"/>
      <c r="AB515" s="17"/>
      <c r="AC515" s="17"/>
      <c r="AD515" s="17"/>
      <c r="AE515" s="17"/>
      <c r="AF515" s="17"/>
      <c r="AG515" s="17"/>
      <c r="AH515" s="17"/>
      <c r="AI515" s="17"/>
      <c r="AJ515" s="17"/>
      <c r="AK515" s="17"/>
      <c r="AL515" s="17"/>
      <c r="AM515" s="17"/>
      <c r="AN515" s="17"/>
      <c r="AO515" s="17"/>
      <c r="AP515" s="17"/>
      <c r="AQ515" s="17"/>
      <c r="AR515" s="17"/>
      <c r="AS515" s="17"/>
      <c r="AT515" s="17"/>
      <c r="AU515" s="17"/>
      <c r="AV515" s="17"/>
      <c r="AW515" s="17"/>
      <c r="AX515" s="17"/>
      <c r="AY515" s="17"/>
      <c r="AZ515" s="17"/>
      <c r="BA515" s="17"/>
      <c r="BB515" s="17"/>
      <c r="BC515" s="17"/>
      <c r="BD515" s="17"/>
      <c r="BE515" s="17"/>
    </row>
    <row r="516" spans="1:57" s="20" customFormat="1" ht="12.75" customHeight="1" x14ac:dyDescent="0.25">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c r="AA516" s="17"/>
      <c r="AB516" s="17"/>
      <c r="AC516" s="17"/>
      <c r="AD516" s="17"/>
      <c r="AE516" s="17"/>
      <c r="AF516" s="17"/>
      <c r="AG516" s="17"/>
      <c r="AH516" s="17"/>
      <c r="AI516" s="17"/>
      <c r="AJ516" s="17"/>
      <c r="AK516" s="17"/>
      <c r="AL516" s="17"/>
      <c r="AM516" s="17"/>
      <c r="AN516" s="17"/>
      <c r="AO516" s="17"/>
      <c r="AP516" s="17"/>
      <c r="AQ516" s="17"/>
      <c r="AR516" s="17"/>
      <c r="AS516" s="17"/>
      <c r="AT516" s="17"/>
      <c r="AU516" s="17"/>
      <c r="AV516" s="17"/>
      <c r="AW516" s="17"/>
      <c r="AX516" s="17"/>
      <c r="AY516" s="17"/>
      <c r="AZ516" s="17"/>
      <c r="BA516" s="17"/>
      <c r="BB516" s="17"/>
      <c r="BC516" s="17"/>
      <c r="BD516" s="17"/>
      <c r="BE516" s="17"/>
    </row>
    <row r="517" spans="1:57" s="20" customFormat="1" ht="12.75" customHeight="1" x14ac:dyDescent="0.25">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c r="AA517" s="17"/>
      <c r="AB517" s="17"/>
      <c r="AC517" s="17"/>
      <c r="AD517" s="17"/>
      <c r="AE517" s="17"/>
      <c r="AF517" s="17"/>
      <c r="AG517" s="17"/>
      <c r="AH517" s="17"/>
      <c r="AI517" s="17"/>
      <c r="AJ517" s="17"/>
      <c r="AK517" s="17"/>
      <c r="AL517" s="17"/>
      <c r="AM517" s="17"/>
      <c r="AN517" s="17"/>
      <c r="AO517" s="17"/>
      <c r="AP517" s="17"/>
      <c r="AQ517" s="17"/>
      <c r="AR517" s="17"/>
      <c r="AS517" s="17"/>
      <c r="AT517" s="17"/>
      <c r="AU517" s="17"/>
      <c r="AV517" s="17"/>
      <c r="AW517" s="17"/>
      <c r="AX517" s="17"/>
      <c r="AY517" s="17"/>
      <c r="AZ517" s="17"/>
      <c r="BA517" s="17"/>
      <c r="BB517" s="17"/>
      <c r="BC517" s="17"/>
      <c r="BD517" s="17"/>
      <c r="BE517" s="17"/>
    </row>
    <row r="518" spans="1:57" s="20" customFormat="1" ht="12.75" customHeight="1" x14ac:dyDescent="0.25">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c r="AA518" s="17"/>
      <c r="AB518" s="17"/>
      <c r="AC518" s="17"/>
      <c r="AD518" s="17"/>
      <c r="AE518" s="17"/>
      <c r="AF518" s="17"/>
      <c r="AG518" s="17"/>
      <c r="AH518" s="17"/>
      <c r="AI518" s="17"/>
      <c r="AJ518" s="17"/>
      <c r="AK518" s="17"/>
      <c r="AL518" s="17"/>
      <c r="AM518" s="17"/>
      <c r="AN518" s="17"/>
      <c r="AO518" s="17"/>
      <c r="AP518" s="17"/>
      <c r="AQ518" s="17"/>
      <c r="AR518" s="17"/>
      <c r="AS518" s="17"/>
      <c r="AT518" s="17"/>
      <c r="AU518" s="17"/>
      <c r="AV518" s="17"/>
      <c r="AW518" s="17"/>
      <c r="AX518" s="17"/>
      <c r="AY518" s="17"/>
      <c r="AZ518" s="17"/>
      <c r="BA518" s="17"/>
      <c r="BB518" s="17"/>
      <c r="BC518" s="17"/>
      <c r="BD518" s="17"/>
      <c r="BE518" s="17"/>
    </row>
    <row r="519" spans="1:57" s="20" customFormat="1" ht="12.75" customHeight="1" x14ac:dyDescent="0.25">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17"/>
      <c r="AG519" s="17"/>
      <c r="AH519" s="17"/>
      <c r="AI519" s="17"/>
      <c r="AJ519" s="17"/>
      <c r="AK519" s="17"/>
      <c r="AL519" s="17"/>
      <c r="AM519" s="17"/>
      <c r="AN519" s="17"/>
      <c r="AO519" s="17"/>
      <c r="AP519" s="17"/>
      <c r="AQ519" s="17"/>
      <c r="AR519" s="17"/>
      <c r="AS519" s="17"/>
      <c r="AT519" s="17"/>
      <c r="AU519" s="17"/>
      <c r="AV519" s="17"/>
      <c r="AW519" s="17"/>
      <c r="AX519" s="17"/>
      <c r="AY519" s="17"/>
      <c r="AZ519" s="17"/>
      <c r="BA519" s="17"/>
      <c r="BB519" s="17"/>
      <c r="BC519" s="17"/>
      <c r="BD519" s="17"/>
      <c r="BE519" s="17"/>
    </row>
    <row r="520" spans="1:57" s="20" customFormat="1" ht="12.75" customHeight="1" x14ac:dyDescent="0.25">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c r="AA520" s="17"/>
      <c r="AB520" s="17"/>
      <c r="AC520" s="17"/>
      <c r="AD520" s="17"/>
      <c r="AE520" s="17"/>
      <c r="AF520" s="17"/>
      <c r="AG520" s="17"/>
      <c r="AH520" s="17"/>
      <c r="AI520" s="17"/>
      <c r="AJ520" s="17"/>
      <c r="AK520" s="17"/>
      <c r="AL520" s="17"/>
      <c r="AM520" s="17"/>
      <c r="AN520" s="17"/>
      <c r="AO520" s="17"/>
      <c r="AP520" s="17"/>
      <c r="AQ520" s="17"/>
      <c r="AR520" s="17"/>
      <c r="AS520" s="17"/>
      <c r="AT520" s="17"/>
      <c r="AU520" s="17"/>
      <c r="AV520" s="17"/>
      <c r="AW520" s="17"/>
      <c r="AX520" s="17"/>
      <c r="AY520" s="17"/>
      <c r="AZ520" s="17"/>
      <c r="BA520" s="17"/>
      <c r="BB520" s="17"/>
      <c r="BC520" s="17"/>
      <c r="BD520" s="17"/>
      <c r="BE520" s="17"/>
    </row>
    <row r="521" spans="1:57" s="20" customFormat="1" ht="12.75" customHeight="1" x14ac:dyDescent="0.25">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c r="AA521" s="17"/>
      <c r="AB521" s="17"/>
      <c r="AC521" s="17"/>
      <c r="AD521" s="17"/>
      <c r="AE521" s="17"/>
      <c r="AF521" s="17"/>
      <c r="AG521" s="17"/>
      <c r="AH521" s="17"/>
      <c r="AI521" s="17"/>
      <c r="AJ521" s="17"/>
      <c r="AK521" s="17"/>
      <c r="AL521" s="17"/>
      <c r="AM521" s="17"/>
      <c r="AN521" s="17"/>
      <c r="AO521" s="17"/>
      <c r="AP521" s="17"/>
      <c r="AQ521" s="17"/>
      <c r="AR521" s="17"/>
      <c r="AS521" s="17"/>
      <c r="AT521" s="17"/>
      <c r="AU521" s="17"/>
      <c r="AV521" s="17"/>
      <c r="AW521" s="17"/>
      <c r="AX521" s="17"/>
      <c r="AY521" s="17"/>
      <c r="AZ521" s="17"/>
      <c r="BA521" s="17"/>
      <c r="BB521" s="17"/>
      <c r="BC521" s="17"/>
      <c r="BD521" s="17"/>
      <c r="BE521" s="17"/>
    </row>
    <row r="522" spans="1:57" s="20" customFormat="1" ht="12.75" customHeight="1" x14ac:dyDescent="0.25">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c r="AA522" s="17"/>
      <c r="AB522" s="17"/>
      <c r="AC522" s="17"/>
      <c r="AD522" s="17"/>
      <c r="AE522" s="17"/>
      <c r="AF522" s="17"/>
      <c r="AG522" s="17"/>
      <c r="AH522" s="17"/>
      <c r="AI522" s="17"/>
      <c r="AJ522" s="17"/>
      <c r="AK522" s="17"/>
      <c r="AL522" s="17"/>
      <c r="AM522" s="17"/>
      <c r="AN522" s="17"/>
      <c r="AO522" s="17"/>
      <c r="AP522" s="17"/>
      <c r="AQ522" s="17"/>
      <c r="AR522" s="17"/>
      <c r="AS522" s="17"/>
      <c r="AT522" s="17"/>
      <c r="AU522" s="17"/>
      <c r="AV522" s="17"/>
      <c r="AW522" s="17"/>
      <c r="AX522" s="17"/>
      <c r="AY522" s="17"/>
      <c r="AZ522" s="17"/>
      <c r="BA522" s="17"/>
      <c r="BB522" s="17"/>
      <c r="BC522" s="17"/>
      <c r="BD522" s="17"/>
      <c r="BE522" s="17"/>
    </row>
    <row r="523" spans="1:57" s="20" customFormat="1" ht="12.75" customHeight="1" x14ac:dyDescent="0.25">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c r="AA523" s="17"/>
      <c r="AB523" s="17"/>
      <c r="AC523" s="17"/>
      <c r="AD523" s="17"/>
      <c r="AE523" s="17"/>
      <c r="AF523" s="17"/>
      <c r="AG523" s="17"/>
      <c r="AH523" s="17"/>
      <c r="AI523" s="17"/>
      <c r="AJ523" s="17"/>
      <c r="AK523" s="17"/>
      <c r="AL523" s="17"/>
      <c r="AM523" s="17"/>
      <c r="AN523" s="17"/>
      <c r="AO523" s="17"/>
      <c r="AP523" s="17"/>
      <c r="AQ523" s="17"/>
      <c r="AR523" s="17"/>
      <c r="AS523" s="17"/>
      <c r="AT523" s="17"/>
      <c r="AU523" s="17"/>
      <c r="AV523" s="17"/>
      <c r="AW523" s="17"/>
      <c r="AX523" s="17"/>
      <c r="AY523" s="17"/>
      <c r="AZ523" s="17"/>
      <c r="BA523" s="17"/>
      <c r="BB523" s="17"/>
      <c r="BC523" s="17"/>
      <c r="BD523" s="17"/>
      <c r="BE523" s="17"/>
    </row>
    <row r="524" spans="1:57" s="20" customFormat="1" ht="12.75" customHeight="1" x14ac:dyDescent="0.25">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c r="AA524" s="17"/>
      <c r="AB524" s="17"/>
      <c r="AC524" s="17"/>
      <c r="AD524" s="17"/>
      <c r="AE524" s="17"/>
      <c r="AF524" s="17"/>
      <c r="AG524" s="17"/>
      <c r="AH524" s="17"/>
      <c r="AI524" s="17"/>
      <c r="AJ524" s="17"/>
      <c r="AK524" s="17"/>
      <c r="AL524" s="17"/>
      <c r="AM524" s="17"/>
      <c r="AN524" s="17"/>
      <c r="AO524" s="17"/>
      <c r="AP524" s="17"/>
      <c r="AQ524" s="17"/>
      <c r="AR524" s="17"/>
      <c r="AS524" s="17"/>
      <c r="AT524" s="17"/>
      <c r="AU524" s="17"/>
      <c r="AV524" s="17"/>
      <c r="AW524" s="17"/>
      <c r="AX524" s="17"/>
      <c r="AY524" s="17"/>
      <c r="AZ524" s="17"/>
      <c r="BA524" s="17"/>
      <c r="BB524" s="17"/>
      <c r="BC524" s="17"/>
      <c r="BD524" s="17"/>
      <c r="BE524" s="17"/>
    </row>
    <row r="525" spans="1:57" s="20" customFormat="1" ht="12.75" customHeight="1" x14ac:dyDescent="0.25">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c r="AA525" s="17"/>
      <c r="AB525" s="17"/>
      <c r="AC525" s="17"/>
      <c r="AD525" s="17"/>
      <c r="AE525" s="17"/>
      <c r="AF525" s="17"/>
      <c r="AG525" s="17"/>
      <c r="AH525" s="17"/>
      <c r="AI525" s="17"/>
      <c r="AJ525" s="17"/>
      <c r="AK525" s="17"/>
      <c r="AL525" s="17"/>
      <c r="AM525" s="17"/>
      <c r="AN525" s="17"/>
      <c r="AO525" s="17"/>
      <c r="AP525" s="17"/>
      <c r="AQ525" s="17"/>
      <c r="AR525" s="17"/>
      <c r="AS525" s="17"/>
      <c r="AT525" s="17"/>
      <c r="AU525" s="17"/>
      <c r="AV525" s="17"/>
      <c r="AW525" s="17"/>
      <c r="AX525" s="17"/>
      <c r="AY525" s="17"/>
      <c r="AZ525" s="17"/>
      <c r="BA525" s="17"/>
      <c r="BB525" s="17"/>
      <c r="BC525" s="17"/>
      <c r="BD525" s="17"/>
      <c r="BE525" s="17"/>
    </row>
    <row r="526" spans="1:57" s="20" customFormat="1" ht="12.75" customHeight="1" x14ac:dyDescent="0.25">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7"/>
      <c r="AB526" s="17"/>
      <c r="AC526" s="17"/>
      <c r="AD526" s="17"/>
      <c r="AE526" s="17"/>
      <c r="AF526" s="17"/>
      <c r="AG526" s="17"/>
      <c r="AH526" s="17"/>
      <c r="AI526" s="17"/>
      <c r="AJ526" s="17"/>
      <c r="AK526" s="17"/>
      <c r="AL526" s="17"/>
      <c r="AM526" s="17"/>
      <c r="AN526" s="17"/>
      <c r="AO526" s="17"/>
      <c r="AP526" s="17"/>
      <c r="AQ526" s="17"/>
      <c r="AR526" s="17"/>
      <c r="AS526" s="17"/>
      <c r="AT526" s="17"/>
      <c r="AU526" s="17"/>
      <c r="AV526" s="17"/>
      <c r="AW526" s="17"/>
      <c r="AX526" s="17"/>
      <c r="AY526" s="17"/>
      <c r="AZ526" s="17"/>
      <c r="BA526" s="17"/>
      <c r="BB526" s="17"/>
      <c r="BC526" s="17"/>
      <c r="BD526" s="17"/>
      <c r="BE526" s="17"/>
    </row>
    <row r="527" spans="1:57" s="20" customFormat="1" ht="12.75" customHeight="1" x14ac:dyDescent="0.25">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c r="AA527" s="17"/>
      <c r="AB527" s="17"/>
      <c r="AC527" s="17"/>
      <c r="AD527" s="17"/>
      <c r="AE527" s="17"/>
      <c r="AF527" s="17"/>
      <c r="AG527" s="17"/>
      <c r="AH527" s="17"/>
      <c r="AI527" s="17"/>
      <c r="AJ527" s="17"/>
      <c r="AK527" s="17"/>
      <c r="AL527" s="17"/>
      <c r="AM527" s="17"/>
      <c r="AN527" s="17"/>
      <c r="AO527" s="17"/>
      <c r="AP527" s="17"/>
      <c r="AQ527" s="17"/>
      <c r="AR527" s="17"/>
      <c r="AS527" s="17"/>
      <c r="AT527" s="17"/>
      <c r="AU527" s="17"/>
      <c r="AV527" s="17"/>
      <c r="AW527" s="17"/>
      <c r="AX527" s="17"/>
      <c r="AY527" s="17"/>
      <c r="AZ527" s="17"/>
      <c r="BA527" s="17"/>
      <c r="BB527" s="17"/>
      <c r="BC527" s="17"/>
      <c r="BD527" s="17"/>
      <c r="BE527" s="17"/>
    </row>
    <row r="528" spans="1:57" s="20" customFormat="1" ht="12.75" customHeight="1" x14ac:dyDescent="0.25">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7"/>
      <c r="AB528" s="17"/>
      <c r="AC528" s="17"/>
      <c r="AD528" s="17"/>
      <c r="AE528" s="17"/>
      <c r="AF528" s="17"/>
      <c r="AG528" s="17"/>
      <c r="AH528" s="17"/>
      <c r="AI528" s="17"/>
      <c r="AJ528" s="17"/>
      <c r="AK528" s="17"/>
      <c r="AL528" s="17"/>
      <c r="AM528" s="17"/>
      <c r="AN528" s="17"/>
      <c r="AO528" s="17"/>
      <c r="AP528" s="17"/>
      <c r="AQ528" s="17"/>
      <c r="AR528" s="17"/>
      <c r="AS528" s="17"/>
      <c r="AT528" s="17"/>
      <c r="AU528" s="17"/>
      <c r="AV528" s="17"/>
      <c r="AW528" s="17"/>
      <c r="AX528" s="17"/>
      <c r="AY528" s="17"/>
      <c r="AZ528" s="17"/>
      <c r="BA528" s="17"/>
      <c r="BB528" s="17"/>
      <c r="BC528" s="17"/>
      <c r="BD528" s="17"/>
      <c r="BE528" s="17"/>
    </row>
    <row r="529" spans="1:57" s="20" customFormat="1" ht="12.75" customHeight="1" x14ac:dyDescent="0.25">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c r="AA529" s="17"/>
      <c r="AB529" s="17"/>
      <c r="AC529" s="17"/>
      <c r="AD529" s="17"/>
      <c r="AE529" s="17"/>
      <c r="AF529" s="17"/>
      <c r="AG529" s="17"/>
      <c r="AH529" s="17"/>
      <c r="AI529" s="17"/>
      <c r="AJ529" s="17"/>
      <c r="AK529" s="17"/>
      <c r="AL529" s="17"/>
      <c r="AM529" s="17"/>
      <c r="AN529" s="17"/>
      <c r="AO529" s="17"/>
      <c r="AP529" s="17"/>
      <c r="AQ529" s="17"/>
      <c r="AR529" s="17"/>
      <c r="AS529" s="17"/>
      <c r="AT529" s="17"/>
      <c r="AU529" s="17"/>
      <c r="AV529" s="17"/>
      <c r="AW529" s="17"/>
      <c r="AX529" s="17"/>
      <c r="AY529" s="17"/>
      <c r="AZ529" s="17"/>
      <c r="BA529" s="17"/>
      <c r="BB529" s="17"/>
      <c r="BC529" s="17"/>
      <c r="BD529" s="17"/>
      <c r="BE529" s="17"/>
    </row>
    <row r="530" spans="1:57" s="20" customFormat="1" ht="12.75" customHeight="1" x14ac:dyDescent="0.25">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c r="AA530" s="17"/>
      <c r="AB530" s="17"/>
      <c r="AC530" s="17"/>
      <c r="AD530" s="17"/>
      <c r="AE530" s="17"/>
      <c r="AF530" s="17"/>
      <c r="AG530" s="17"/>
      <c r="AH530" s="17"/>
      <c r="AI530" s="17"/>
      <c r="AJ530" s="17"/>
      <c r="AK530" s="17"/>
      <c r="AL530" s="17"/>
      <c r="AM530" s="17"/>
      <c r="AN530" s="17"/>
      <c r="AO530" s="17"/>
      <c r="AP530" s="17"/>
      <c r="AQ530" s="17"/>
      <c r="AR530" s="17"/>
      <c r="AS530" s="17"/>
      <c r="AT530" s="17"/>
      <c r="AU530" s="17"/>
      <c r="AV530" s="17"/>
      <c r="AW530" s="17"/>
      <c r="AX530" s="17"/>
      <c r="AY530" s="17"/>
      <c r="AZ530" s="17"/>
      <c r="BA530" s="17"/>
      <c r="BB530" s="17"/>
      <c r="BC530" s="17"/>
      <c r="BD530" s="17"/>
      <c r="BE530" s="17"/>
    </row>
    <row r="531" spans="1:57" s="20" customFormat="1" ht="12.75" customHeight="1" x14ac:dyDescent="0.25">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c r="AA531" s="17"/>
      <c r="AB531" s="17"/>
      <c r="AC531" s="17"/>
      <c r="AD531" s="17"/>
      <c r="AE531" s="17"/>
      <c r="AF531" s="17"/>
      <c r="AG531" s="17"/>
      <c r="AH531" s="17"/>
      <c r="AI531" s="17"/>
      <c r="AJ531" s="17"/>
      <c r="AK531" s="17"/>
      <c r="AL531" s="17"/>
      <c r="AM531" s="17"/>
      <c r="AN531" s="17"/>
      <c r="AO531" s="17"/>
      <c r="AP531" s="17"/>
      <c r="AQ531" s="17"/>
      <c r="AR531" s="17"/>
      <c r="AS531" s="17"/>
      <c r="AT531" s="17"/>
      <c r="AU531" s="17"/>
      <c r="AV531" s="17"/>
      <c r="AW531" s="17"/>
      <c r="AX531" s="17"/>
      <c r="AY531" s="17"/>
      <c r="AZ531" s="17"/>
      <c r="BA531" s="17"/>
      <c r="BB531" s="17"/>
      <c r="BC531" s="17"/>
      <c r="BD531" s="17"/>
      <c r="BE531" s="17"/>
    </row>
    <row r="532" spans="1:57" s="20" customFormat="1" ht="12.75" customHeight="1" x14ac:dyDescent="0.25">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17"/>
      <c r="AH532" s="17"/>
      <c r="AI532" s="17"/>
      <c r="AJ532" s="17"/>
      <c r="AK532" s="17"/>
      <c r="AL532" s="17"/>
      <c r="AM532" s="17"/>
      <c r="AN532" s="17"/>
      <c r="AO532" s="17"/>
      <c r="AP532" s="17"/>
      <c r="AQ532" s="17"/>
      <c r="AR532" s="17"/>
      <c r="AS532" s="17"/>
      <c r="AT532" s="17"/>
      <c r="AU532" s="17"/>
      <c r="AV532" s="17"/>
      <c r="AW532" s="17"/>
      <c r="AX532" s="17"/>
      <c r="AY532" s="17"/>
      <c r="AZ532" s="17"/>
      <c r="BA532" s="17"/>
      <c r="BB532" s="17"/>
      <c r="BC532" s="17"/>
      <c r="BD532" s="17"/>
      <c r="BE532" s="17"/>
    </row>
    <row r="533" spans="1:57" s="20" customFormat="1" ht="12.75" customHeight="1" x14ac:dyDescent="0.25">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c r="AH533" s="17"/>
      <c r="AI533" s="17"/>
      <c r="AJ533" s="17"/>
      <c r="AK533" s="17"/>
      <c r="AL533" s="17"/>
      <c r="AM533" s="17"/>
      <c r="AN533" s="17"/>
      <c r="AO533" s="17"/>
      <c r="AP533" s="17"/>
      <c r="AQ533" s="17"/>
      <c r="AR533" s="17"/>
      <c r="AS533" s="17"/>
      <c r="AT533" s="17"/>
      <c r="AU533" s="17"/>
      <c r="AV533" s="17"/>
      <c r="AW533" s="17"/>
      <c r="AX533" s="17"/>
      <c r="AY533" s="17"/>
      <c r="AZ533" s="17"/>
      <c r="BA533" s="17"/>
      <c r="BB533" s="17"/>
      <c r="BC533" s="17"/>
      <c r="BD533" s="17"/>
      <c r="BE533" s="17"/>
    </row>
    <row r="534" spans="1:57" s="20" customFormat="1" ht="12.75" customHeight="1" x14ac:dyDescent="0.25">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c r="AA534" s="17"/>
      <c r="AB534" s="17"/>
      <c r="AC534" s="17"/>
      <c r="AD534" s="17"/>
      <c r="AE534" s="17"/>
      <c r="AF534" s="17"/>
      <c r="AG534" s="17"/>
      <c r="AH534" s="17"/>
      <c r="AI534" s="17"/>
      <c r="AJ534" s="17"/>
      <c r="AK534" s="17"/>
      <c r="AL534" s="17"/>
      <c r="AM534" s="17"/>
      <c r="AN534" s="17"/>
      <c r="AO534" s="17"/>
      <c r="AP534" s="17"/>
      <c r="AQ534" s="17"/>
      <c r="AR534" s="17"/>
      <c r="AS534" s="17"/>
      <c r="AT534" s="17"/>
      <c r="AU534" s="17"/>
      <c r="AV534" s="17"/>
      <c r="AW534" s="17"/>
      <c r="AX534" s="17"/>
      <c r="AY534" s="17"/>
      <c r="AZ534" s="17"/>
      <c r="BA534" s="17"/>
      <c r="BB534" s="17"/>
      <c r="BC534" s="17"/>
      <c r="BD534" s="17"/>
      <c r="BE534" s="17"/>
    </row>
    <row r="535" spans="1:57" s="20" customFormat="1" ht="12.75" customHeight="1" x14ac:dyDescent="0.25">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7"/>
      <c r="AB535" s="17"/>
      <c r="AC535" s="17"/>
      <c r="AD535" s="17"/>
      <c r="AE535" s="17"/>
      <c r="AF535" s="17"/>
      <c r="AG535" s="17"/>
      <c r="AH535" s="17"/>
      <c r="AI535" s="17"/>
      <c r="AJ535" s="17"/>
      <c r="AK535" s="17"/>
      <c r="AL535" s="17"/>
      <c r="AM535" s="17"/>
      <c r="AN535" s="17"/>
      <c r="AO535" s="17"/>
      <c r="AP535" s="17"/>
      <c r="AQ535" s="17"/>
      <c r="AR535" s="17"/>
      <c r="AS535" s="17"/>
      <c r="AT535" s="17"/>
      <c r="AU535" s="17"/>
      <c r="AV535" s="17"/>
      <c r="AW535" s="17"/>
      <c r="AX535" s="17"/>
      <c r="AY535" s="17"/>
      <c r="AZ535" s="17"/>
      <c r="BA535" s="17"/>
      <c r="BB535" s="17"/>
      <c r="BC535" s="17"/>
      <c r="BD535" s="17"/>
      <c r="BE535" s="17"/>
    </row>
    <row r="536" spans="1:57" s="20" customFormat="1" ht="12.75" customHeight="1" x14ac:dyDescent="0.25">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c r="AA536" s="17"/>
      <c r="AB536" s="17"/>
      <c r="AC536" s="17"/>
      <c r="AD536" s="17"/>
      <c r="AE536" s="17"/>
      <c r="AF536" s="17"/>
      <c r="AG536" s="17"/>
      <c r="AH536" s="17"/>
      <c r="AI536" s="17"/>
      <c r="AJ536" s="17"/>
      <c r="AK536" s="17"/>
      <c r="AL536" s="17"/>
      <c r="AM536" s="17"/>
      <c r="AN536" s="17"/>
      <c r="AO536" s="17"/>
      <c r="AP536" s="17"/>
      <c r="AQ536" s="17"/>
      <c r="AR536" s="17"/>
      <c r="AS536" s="17"/>
      <c r="AT536" s="17"/>
      <c r="AU536" s="17"/>
      <c r="AV536" s="17"/>
      <c r="AW536" s="17"/>
      <c r="AX536" s="17"/>
      <c r="AY536" s="17"/>
      <c r="AZ536" s="17"/>
      <c r="BA536" s="17"/>
      <c r="BB536" s="17"/>
      <c r="BC536" s="17"/>
      <c r="BD536" s="17"/>
      <c r="BE536" s="17"/>
    </row>
    <row r="537" spans="1:57" s="20" customFormat="1" ht="12.75" customHeight="1" x14ac:dyDescent="0.25">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c r="AA537" s="17"/>
      <c r="AB537" s="17"/>
      <c r="AC537" s="17"/>
      <c r="AD537" s="17"/>
      <c r="AE537" s="17"/>
      <c r="AF537" s="17"/>
      <c r="AG537" s="17"/>
      <c r="AH537" s="17"/>
      <c r="AI537" s="17"/>
      <c r="AJ537" s="17"/>
      <c r="AK537" s="17"/>
      <c r="AL537" s="17"/>
      <c r="AM537" s="17"/>
      <c r="AN537" s="17"/>
      <c r="AO537" s="17"/>
      <c r="AP537" s="17"/>
      <c r="AQ537" s="17"/>
      <c r="AR537" s="17"/>
      <c r="AS537" s="17"/>
      <c r="AT537" s="17"/>
      <c r="AU537" s="17"/>
      <c r="AV537" s="17"/>
      <c r="AW537" s="17"/>
      <c r="AX537" s="17"/>
      <c r="AY537" s="17"/>
      <c r="AZ537" s="17"/>
      <c r="BA537" s="17"/>
      <c r="BB537" s="17"/>
      <c r="BC537" s="17"/>
      <c r="BD537" s="17"/>
      <c r="BE537" s="17"/>
    </row>
    <row r="538" spans="1:57" s="20" customFormat="1" ht="12.75" customHeight="1" x14ac:dyDescent="0.25">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c r="AA538" s="17"/>
      <c r="AB538" s="17"/>
      <c r="AC538" s="17"/>
      <c r="AD538" s="17"/>
      <c r="AE538" s="17"/>
      <c r="AF538" s="17"/>
      <c r="AG538" s="17"/>
      <c r="AH538" s="17"/>
      <c r="AI538" s="17"/>
      <c r="AJ538" s="17"/>
      <c r="AK538" s="17"/>
      <c r="AL538" s="17"/>
      <c r="AM538" s="17"/>
      <c r="AN538" s="17"/>
      <c r="AO538" s="17"/>
      <c r="AP538" s="17"/>
      <c r="AQ538" s="17"/>
      <c r="AR538" s="17"/>
      <c r="AS538" s="17"/>
      <c r="AT538" s="17"/>
      <c r="AU538" s="17"/>
      <c r="AV538" s="17"/>
      <c r="AW538" s="17"/>
      <c r="AX538" s="17"/>
      <c r="AY538" s="17"/>
      <c r="AZ538" s="17"/>
      <c r="BA538" s="17"/>
      <c r="BB538" s="17"/>
      <c r="BC538" s="17"/>
      <c r="BD538" s="17"/>
      <c r="BE538" s="17"/>
    </row>
    <row r="539" spans="1:57" s="20" customFormat="1" ht="12.75" customHeight="1" x14ac:dyDescent="0.25">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c r="AA539" s="17"/>
      <c r="AB539" s="17"/>
      <c r="AC539" s="17"/>
      <c r="AD539" s="17"/>
      <c r="AE539" s="17"/>
      <c r="AF539" s="17"/>
      <c r="AG539" s="17"/>
      <c r="AH539" s="17"/>
      <c r="AI539" s="17"/>
      <c r="AJ539" s="17"/>
      <c r="AK539" s="17"/>
      <c r="AL539" s="17"/>
      <c r="AM539" s="17"/>
      <c r="AN539" s="17"/>
      <c r="AO539" s="17"/>
      <c r="AP539" s="17"/>
      <c r="AQ539" s="17"/>
      <c r="AR539" s="17"/>
      <c r="AS539" s="17"/>
      <c r="AT539" s="17"/>
      <c r="AU539" s="17"/>
      <c r="AV539" s="17"/>
      <c r="AW539" s="17"/>
      <c r="AX539" s="17"/>
      <c r="AY539" s="17"/>
      <c r="AZ539" s="17"/>
      <c r="BA539" s="17"/>
      <c r="BB539" s="17"/>
      <c r="BC539" s="17"/>
      <c r="BD539" s="17"/>
      <c r="BE539" s="17"/>
    </row>
    <row r="540" spans="1:57" s="20" customFormat="1" ht="12.75" customHeight="1" x14ac:dyDescent="0.25">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c r="AA540" s="17"/>
      <c r="AB540" s="17"/>
      <c r="AC540" s="17"/>
      <c r="AD540" s="17"/>
      <c r="AE540" s="17"/>
      <c r="AF540" s="17"/>
      <c r="AG540" s="17"/>
      <c r="AH540" s="17"/>
      <c r="AI540" s="17"/>
      <c r="AJ540" s="17"/>
      <c r="AK540" s="17"/>
      <c r="AL540" s="17"/>
      <c r="AM540" s="17"/>
      <c r="AN540" s="17"/>
      <c r="AO540" s="17"/>
      <c r="AP540" s="17"/>
      <c r="AQ540" s="17"/>
      <c r="AR540" s="17"/>
      <c r="AS540" s="17"/>
      <c r="AT540" s="17"/>
      <c r="AU540" s="17"/>
      <c r="AV540" s="17"/>
      <c r="AW540" s="17"/>
      <c r="AX540" s="17"/>
      <c r="AY540" s="17"/>
      <c r="AZ540" s="17"/>
      <c r="BA540" s="17"/>
      <c r="BB540" s="17"/>
      <c r="BC540" s="17"/>
      <c r="BD540" s="17"/>
      <c r="BE540" s="17"/>
    </row>
    <row r="541" spans="1:57" s="20" customFormat="1" ht="12.75" customHeight="1" x14ac:dyDescent="0.25">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c r="AA541" s="17"/>
      <c r="AB541" s="17"/>
      <c r="AC541" s="17"/>
      <c r="AD541" s="17"/>
      <c r="AE541" s="17"/>
      <c r="AF541" s="17"/>
      <c r="AG541" s="17"/>
      <c r="AH541" s="17"/>
      <c r="AI541" s="17"/>
      <c r="AJ541" s="17"/>
      <c r="AK541" s="17"/>
      <c r="AL541" s="17"/>
      <c r="AM541" s="17"/>
      <c r="AN541" s="17"/>
      <c r="AO541" s="17"/>
      <c r="AP541" s="17"/>
      <c r="AQ541" s="17"/>
      <c r="AR541" s="17"/>
      <c r="AS541" s="17"/>
      <c r="AT541" s="17"/>
      <c r="AU541" s="17"/>
      <c r="AV541" s="17"/>
      <c r="AW541" s="17"/>
      <c r="AX541" s="17"/>
      <c r="AY541" s="17"/>
      <c r="AZ541" s="17"/>
      <c r="BA541" s="17"/>
      <c r="BB541" s="17"/>
      <c r="BC541" s="17"/>
      <c r="BD541" s="17"/>
      <c r="BE541" s="17"/>
    </row>
    <row r="542" spans="1:57" s="20" customFormat="1" ht="12.75" customHeight="1" x14ac:dyDescent="0.25">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c r="AA542" s="17"/>
      <c r="AB542" s="17"/>
      <c r="AC542" s="17"/>
      <c r="AD542" s="17"/>
      <c r="AE542" s="17"/>
      <c r="AF542" s="17"/>
      <c r="AG542" s="17"/>
      <c r="AH542" s="17"/>
      <c r="AI542" s="17"/>
      <c r="AJ542" s="17"/>
      <c r="AK542" s="17"/>
      <c r="AL542" s="17"/>
      <c r="AM542" s="17"/>
      <c r="AN542" s="17"/>
      <c r="AO542" s="17"/>
      <c r="AP542" s="17"/>
      <c r="AQ542" s="17"/>
      <c r="AR542" s="17"/>
      <c r="AS542" s="17"/>
      <c r="AT542" s="17"/>
      <c r="AU542" s="17"/>
      <c r="AV542" s="17"/>
      <c r="AW542" s="17"/>
      <c r="AX542" s="17"/>
      <c r="AY542" s="17"/>
      <c r="AZ542" s="17"/>
      <c r="BA542" s="17"/>
      <c r="BB542" s="17"/>
      <c r="BC542" s="17"/>
      <c r="BD542" s="17"/>
      <c r="BE542" s="17"/>
    </row>
    <row r="543" spans="1:57" s="20" customFormat="1" ht="12.75" customHeight="1" x14ac:dyDescent="0.25">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c r="AA543" s="17"/>
      <c r="AB543" s="17"/>
      <c r="AC543" s="17"/>
      <c r="AD543" s="17"/>
      <c r="AE543" s="17"/>
      <c r="AF543" s="17"/>
      <c r="AG543" s="17"/>
      <c r="AH543" s="17"/>
      <c r="AI543" s="17"/>
      <c r="AJ543" s="17"/>
      <c r="AK543" s="17"/>
      <c r="AL543" s="17"/>
      <c r="AM543" s="17"/>
      <c r="AN543" s="17"/>
      <c r="AO543" s="17"/>
      <c r="AP543" s="17"/>
      <c r="AQ543" s="17"/>
      <c r="AR543" s="17"/>
      <c r="AS543" s="17"/>
      <c r="AT543" s="17"/>
      <c r="AU543" s="17"/>
      <c r="AV543" s="17"/>
      <c r="AW543" s="17"/>
      <c r="AX543" s="17"/>
      <c r="AY543" s="17"/>
      <c r="AZ543" s="17"/>
      <c r="BA543" s="17"/>
      <c r="BB543" s="17"/>
      <c r="BC543" s="17"/>
      <c r="BD543" s="17"/>
      <c r="BE543" s="17"/>
    </row>
    <row r="544" spans="1:57" s="20" customFormat="1" ht="12.75" customHeight="1" x14ac:dyDescent="0.25">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c r="AA544" s="17"/>
      <c r="AB544" s="17"/>
      <c r="AC544" s="17"/>
      <c r="AD544" s="17"/>
      <c r="AE544" s="17"/>
      <c r="AF544" s="17"/>
      <c r="AG544" s="17"/>
      <c r="AH544" s="17"/>
      <c r="AI544" s="17"/>
      <c r="AJ544" s="17"/>
      <c r="AK544" s="17"/>
      <c r="AL544" s="17"/>
      <c r="AM544" s="17"/>
      <c r="AN544" s="17"/>
      <c r="AO544" s="17"/>
      <c r="AP544" s="17"/>
      <c r="AQ544" s="17"/>
      <c r="AR544" s="17"/>
      <c r="AS544" s="17"/>
      <c r="AT544" s="17"/>
      <c r="AU544" s="17"/>
      <c r="AV544" s="17"/>
      <c r="AW544" s="17"/>
      <c r="AX544" s="17"/>
      <c r="AY544" s="17"/>
      <c r="AZ544" s="17"/>
      <c r="BA544" s="17"/>
      <c r="BB544" s="17"/>
      <c r="BC544" s="17"/>
      <c r="BD544" s="17"/>
      <c r="BE544" s="17"/>
    </row>
    <row r="545" spans="1:57" s="20" customFormat="1" ht="12.75" customHeight="1" x14ac:dyDescent="0.25">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c r="AA545" s="17"/>
      <c r="AB545" s="17"/>
      <c r="AC545" s="17"/>
      <c r="AD545" s="17"/>
      <c r="AE545" s="17"/>
      <c r="AF545" s="17"/>
      <c r="AG545" s="17"/>
      <c r="AH545" s="17"/>
      <c r="AI545" s="17"/>
      <c r="AJ545" s="17"/>
      <c r="AK545" s="17"/>
      <c r="AL545" s="17"/>
      <c r="AM545" s="17"/>
      <c r="AN545" s="17"/>
      <c r="AO545" s="17"/>
      <c r="AP545" s="17"/>
      <c r="AQ545" s="17"/>
      <c r="AR545" s="17"/>
      <c r="AS545" s="17"/>
      <c r="AT545" s="17"/>
      <c r="AU545" s="17"/>
      <c r="AV545" s="17"/>
      <c r="AW545" s="17"/>
      <c r="AX545" s="17"/>
      <c r="AY545" s="17"/>
      <c r="AZ545" s="17"/>
      <c r="BA545" s="17"/>
      <c r="BB545" s="17"/>
      <c r="BC545" s="17"/>
      <c r="BD545" s="17"/>
      <c r="BE545" s="17"/>
    </row>
    <row r="546" spans="1:57" s="20" customFormat="1" ht="12.75" customHeight="1" x14ac:dyDescent="0.25">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7"/>
      <c r="AB546" s="17"/>
      <c r="AC546" s="17"/>
      <c r="AD546" s="17"/>
      <c r="AE546" s="17"/>
      <c r="AF546" s="17"/>
      <c r="AG546" s="17"/>
      <c r="AH546" s="17"/>
      <c r="AI546" s="17"/>
      <c r="AJ546" s="17"/>
      <c r="AK546" s="17"/>
      <c r="AL546" s="17"/>
      <c r="AM546" s="17"/>
      <c r="AN546" s="17"/>
      <c r="AO546" s="17"/>
      <c r="AP546" s="17"/>
      <c r="AQ546" s="17"/>
      <c r="AR546" s="17"/>
      <c r="AS546" s="17"/>
      <c r="AT546" s="17"/>
      <c r="AU546" s="17"/>
      <c r="AV546" s="17"/>
      <c r="AW546" s="17"/>
      <c r="AX546" s="17"/>
      <c r="AY546" s="17"/>
      <c r="AZ546" s="17"/>
      <c r="BA546" s="17"/>
      <c r="BB546" s="17"/>
      <c r="BC546" s="17"/>
      <c r="BD546" s="17"/>
      <c r="BE546" s="17"/>
    </row>
    <row r="547" spans="1:57" s="20" customFormat="1" ht="12.75" customHeight="1" x14ac:dyDescent="0.25">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c r="AA547" s="17"/>
      <c r="AB547" s="17"/>
      <c r="AC547" s="17"/>
      <c r="AD547" s="17"/>
      <c r="AE547" s="17"/>
      <c r="AF547" s="17"/>
      <c r="AG547" s="17"/>
      <c r="AH547" s="17"/>
      <c r="AI547" s="17"/>
      <c r="AJ547" s="17"/>
      <c r="AK547" s="17"/>
      <c r="AL547" s="17"/>
      <c r="AM547" s="17"/>
      <c r="AN547" s="17"/>
      <c r="AO547" s="17"/>
      <c r="AP547" s="17"/>
      <c r="AQ547" s="17"/>
      <c r="AR547" s="17"/>
      <c r="AS547" s="17"/>
      <c r="AT547" s="17"/>
      <c r="AU547" s="17"/>
      <c r="AV547" s="17"/>
      <c r="AW547" s="17"/>
      <c r="AX547" s="17"/>
      <c r="AY547" s="17"/>
      <c r="AZ547" s="17"/>
      <c r="BA547" s="17"/>
      <c r="BB547" s="17"/>
      <c r="BC547" s="17"/>
      <c r="BD547" s="17"/>
      <c r="BE547" s="17"/>
    </row>
    <row r="548" spans="1:57" s="20" customFormat="1" ht="12.75" customHeight="1" x14ac:dyDescent="0.25">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c r="AA548" s="17"/>
      <c r="AB548" s="17"/>
      <c r="AC548" s="17"/>
      <c r="AD548" s="17"/>
      <c r="AE548" s="17"/>
      <c r="AF548" s="17"/>
      <c r="AG548" s="17"/>
      <c r="AH548" s="17"/>
      <c r="AI548" s="17"/>
      <c r="AJ548" s="17"/>
      <c r="AK548" s="17"/>
      <c r="AL548" s="17"/>
      <c r="AM548" s="17"/>
      <c r="AN548" s="17"/>
      <c r="AO548" s="17"/>
      <c r="AP548" s="17"/>
      <c r="AQ548" s="17"/>
      <c r="AR548" s="17"/>
      <c r="AS548" s="17"/>
      <c r="AT548" s="17"/>
      <c r="AU548" s="17"/>
      <c r="AV548" s="17"/>
      <c r="AW548" s="17"/>
      <c r="AX548" s="17"/>
      <c r="AY548" s="17"/>
      <c r="AZ548" s="17"/>
      <c r="BA548" s="17"/>
      <c r="BB548" s="17"/>
      <c r="BC548" s="17"/>
      <c r="BD548" s="17"/>
      <c r="BE548" s="17"/>
    </row>
    <row r="549" spans="1:57" s="20" customFormat="1" ht="12.75" customHeight="1" x14ac:dyDescent="0.25">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c r="AA549" s="17"/>
      <c r="AB549" s="17"/>
      <c r="AC549" s="17"/>
      <c r="AD549" s="17"/>
      <c r="AE549" s="17"/>
      <c r="AF549" s="17"/>
      <c r="AG549" s="17"/>
      <c r="AH549" s="17"/>
      <c r="AI549" s="17"/>
      <c r="AJ549" s="17"/>
      <c r="AK549" s="17"/>
      <c r="AL549" s="17"/>
      <c r="AM549" s="17"/>
      <c r="AN549" s="17"/>
      <c r="AO549" s="17"/>
      <c r="AP549" s="17"/>
      <c r="AQ549" s="17"/>
      <c r="AR549" s="17"/>
      <c r="AS549" s="17"/>
      <c r="AT549" s="17"/>
      <c r="AU549" s="17"/>
      <c r="AV549" s="17"/>
      <c r="AW549" s="17"/>
      <c r="AX549" s="17"/>
      <c r="AY549" s="17"/>
      <c r="AZ549" s="17"/>
      <c r="BA549" s="17"/>
      <c r="BB549" s="17"/>
      <c r="BC549" s="17"/>
      <c r="BD549" s="17"/>
      <c r="BE549" s="17"/>
    </row>
    <row r="550" spans="1:57" s="20" customFormat="1" ht="12.75" customHeight="1" x14ac:dyDescent="0.25">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c r="AA550" s="17"/>
      <c r="AB550" s="17"/>
      <c r="AC550" s="17"/>
      <c r="AD550" s="17"/>
      <c r="AE550" s="17"/>
      <c r="AF550" s="17"/>
      <c r="AG550" s="17"/>
      <c r="AH550" s="17"/>
      <c r="AI550" s="17"/>
      <c r="AJ550" s="17"/>
      <c r="AK550" s="17"/>
      <c r="AL550" s="17"/>
      <c r="AM550" s="17"/>
      <c r="AN550" s="17"/>
      <c r="AO550" s="17"/>
      <c r="AP550" s="17"/>
      <c r="AQ550" s="17"/>
      <c r="AR550" s="17"/>
      <c r="AS550" s="17"/>
      <c r="AT550" s="17"/>
      <c r="AU550" s="17"/>
      <c r="AV550" s="17"/>
      <c r="AW550" s="17"/>
      <c r="AX550" s="17"/>
      <c r="AY550" s="17"/>
      <c r="AZ550" s="17"/>
      <c r="BA550" s="17"/>
      <c r="BB550" s="17"/>
      <c r="BC550" s="17"/>
      <c r="BD550" s="17"/>
      <c r="BE550" s="17"/>
    </row>
    <row r="551" spans="1:57" s="20" customFormat="1" ht="12.75" customHeight="1" x14ac:dyDescent="0.25">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c r="AA551" s="17"/>
      <c r="AB551" s="17"/>
      <c r="AC551" s="17"/>
      <c r="AD551" s="17"/>
      <c r="AE551" s="17"/>
      <c r="AF551" s="17"/>
      <c r="AG551" s="17"/>
      <c r="AH551" s="17"/>
      <c r="AI551" s="17"/>
      <c r="AJ551" s="17"/>
      <c r="AK551" s="17"/>
      <c r="AL551" s="17"/>
      <c r="AM551" s="17"/>
      <c r="AN551" s="17"/>
      <c r="AO551" s="17"/>
      <c r="AP551" s="17"/>
      <c r="AQ551" s="17"/>
      <c r="AR551" s="17"/>
      <c r="AS551" s="17"/>
      <c r="AT551" s="17"/>
      <c r="AU551" s="17"/>
      <c r="AV551" s="17"/>
      <c r="AW551" s="17"/>
      <c r="AX551" s="17"/>
      <c r="AY551" s="17"/>
      <c r="AZ551" s="17"/>
      <c r="BA551" s="17"/>
      <c r="BB551" s="17"/>
      <c r="BC551" s="17"/>
      <c r="BD551" s="17"/>
      <c r="BE551" s="17"/>
    </row>
    <row r="552" spans="1:57" s="20" customFormat="1" ht="12.75" customHeight="1" x14ac:dyDescent="0.25">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c r="AA552" s="17"/>
      <c r="AB552" s="17"/>
      <c r="AC552" s="17"/>
      <c r="AD552" s="17"/>
      <c r="AE552" s="17"/>
      <c r="AF552" s="17"/>
      <c r="AG552" s="17"/>
      <c r="AH552" s="17"/>
      <c r="AI552" s="17"/>
      <c r="AJ552" s="17"/>
      <c r="AK552" s="17"/>
      <c r="AL552" s="17"/>
      <c r="AM552" s="17"/>
      <c r="AN552" s="17"/>
      <c r="AO552" s="17"/>
      <c r="AP552" s="17"/>
      <c r="AQ552" s="17"/>
      <c r="AR552" s="17"/>
      <c r="AS552" s="17"/>
      <c r="AT552" s="17"/>
      <c r="AU552" s="17"/>
      <c r="AV552" s="17"/>
      <c r="AW552" s="17"/>
      <c r="AX552" s="17"/>
      <c r="AY552" s="17"/>
      <c r="AZ552" s="17"/>
      <c r="BA552" s="17"/>
      <c r="BB552" s="17"/>
      <c r="BC552" s="17"/>
      <c r="BD552" s="17"/>
      <c r="BE552" s="17"/>
    </row>
    <row r="553" spans="1:57" s="20" customFormat="1" ht="12.75" customHeight="1" x14ac:dyDescent="0.25">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c r="AA553" s="17"/>
      <c r="AB553" s="17"/>
      <c r="AC553" s="17"/>
      <c r="AD553" s="17"/>
      <c r="AE553" s="17"/>
      <c r="AF553" s="17"/>
      <c r="AG553" s="17"/>
      <c r="AH553" s="17"/>
      <c r="AI553" s="17"/>
      <c r="AJ553" s="17"/>
      <c r="AK553" s="17"/>
      <c r="AL553" s="17"/>
      <c r="AM553" s="17"/>
      <c r="AN553" s="17"/>
      <c r="AO553" s="17"/>
      <c r="AP553" s="17"/>
      <c r="AQ553" s="17"/>
      <c r="AR553" s="17"/>
      <c r="AS553" s="17"/>
      <c r="AT553" s="17"/>
      <c r="AU553" s="17"/>
      <c r="AV553" s="17"/>
      <c r="AW553" s="17"/>
      <c r="AX553" s="17"/>
      <c r="AY553" s="17"/>
      <c r="AZ553" s="17"/>
      <c r="BA553" s="17"/>
      <c r="BB553" s="17"/>
      <c r="BC553" s="17"/>
      <c r="BD553" s="17"/>
      <c r="BE553" s="17"/>
    </row>
    <row r="554" spans="1:57" s="20" customFormat="1" ht="12.75" customHeight="1" x14ac:dyDescent="0.25">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c r="AA554" s="17"/>
      <c r="AB554" s="17"/>
      <c r="AC554" s="17"/>
      <c r="AD554" s="17"/>
      <c r="AE554" s="17"/>
      <c r="AF554" s="17"/>
      <c r="AG554" s="17"/>
      <c r="AH554" s="17"/>
      <c r="AI554" s="17"/>
      <c r="AJ554" s="17"/>
      <c r="AK554" s="17"/>
      <c r="AL554" s="17"/>
      <c r="AM554" s="17"/>
      <c r="AN554" s="17"/>
      <c r="AO554" s="17"/>
      <c r="AP554" s="17"/>
      <c r="AQ554" s="17"/>
      <c r="AR554" s="17"/>
      <c r="AS554" s="17"/>
      <c r="AT554" s="17"/>
      <c r="AU554" s="17"/>
      <c r="AV554" s="17"/>
      <c r="AW554" s="17"/>
      <c r="AX554" s="17"/>
      <c r="AY554" s="17"/>
      <c r="AZ554" s="17"/>
      <c r="BA554" s="17"/>
      <c r="BB554" s="17"/>
      <c r="BC554" s="17"/>
      <c r="BD554" s="17"/>
      <c r="BE554" s="17"/>
    </row>
    <row r="555" spans="1:57" s="20" customFormat="1" ht="12.75" customHeight="1" x14ac:dyDescent="0.25">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c r="AB555" s="17"/>
      <c r="AC555" s="17"/>
      <c r="AD555" s="17"/>
      <c r="AE555" s="17"/>
      <c r="AF555" s="17"/>
      <c r="AG555" s="17"/>
      <c r="AH555" s="17"/>
      <c r="AI555" s="17"/>
      <c r="AJ555" s="17"/>
      <c r="AK555" s="17"/>
      <c r="AL555" s="17"/>
      <c r="AM555" s="17"/>
      <c r="AN555" s="17"/>
      <c r="AO555" s="17"/>
      <c r="AP555" s="17"/>
      <c r="AQ555" s="17"/>
      <c r="AR555" s="17"/>
      <c r="AS555" s="17"/>
      <c r="AT555" s="17"/>
      <c r="AU555" s="17"/>
      <c r="AV555" s="17"/>
      <c r="AW555" s="17"/>
      <c r="AX555" s="17"/>
      <c r="AY555" s="17"/>
      <c r="AZ555" s="17"/>
      <c r="BA555" s="17"/>
      <c r="BB555" s="17"/>
      <c r="BC555" s="17"/>
      <c r="BD555" s="17"/>
      <c r="BE555" s="17"/>
    </row>
    <row r="556" spans="1:57" s="20" customFormat="1" ht="12.75" customHeight="1" x14ac:dyDescent="0.25">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c r="AA556" s="17"/>
      <c r="AB556" s="17"/>
      <c r="AC556" s="17"/>
      <c r="AD556" s="17"/>
      <c r="AE556" s="17"/>
      <c r="AF556" s="17"/>
      <c r="AG556" s="17"/>
      <c r="AH556" s="17"/>
      <c r="AI556" s="17"/>
      <c r="AJ556" s="17"/>
      <c r="AK556" s="17"/>
      <c r="AL556" s="17"/>
      <c r="AM556" s="17"/>
      <c r="AN556" s="17"/>
      <c r="AO556" s="17"/>
      <c r="AP556" s="17"/>
      <c r="AQ556" s="17"/>
      <c r="AR556" s="17"/>
      <c r="AS556" s="17"/>
      <c r="AT556" s="17"/>
      <c r="AU556" s="17"/>
      <c r="AV556" s="17"/>
      <c r="AW556" s="17"/>
      <c r="AX556" s="17"/>
      <c r="AY556" s="17"/>
      <c r="AZ556" s="17"/>
      <c r="BA556" s="17"/>
      <c r="BB556" s="17"/>
      <c r="BC556" s="17"/>
      <c r="BD556" s="17"/>
      <c r="BE556" s="17"/>
    </row>
    <row r="557" spans="1:57" s="20" customFormat="1" ht="12.75" customHeight="1" x14ac:dyDescent="0.25">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c r="AA557" s="17"/>
      <c r="AB557" s="17"/>
      <c r="AC557" s="17"/>
      <c r="AD557" s="17"/>
      <c r="AE557" s="17"/>
      <c r="AF557" s="17"/>
      <c r="AG557" s="17"/>
      <c r="AH557" s="17"/>
      <c r="AI557" s="17"/>
      <c r="AJ557" s="17"/>
      <c r="AK557" s="17"/>
      <c r="AL557" s="17"/>
      <c r="AM557" s="17"/>
      <c r="AN557" s="17"/>
      <c r="AO557" s="17"/>
      <c r="AP557" s="17"/>
      <c r="AQ557" s="17"/>
      <c r="AR557" s="17"/>
      <c r="AS557" s="17"/>
      <c r="AT557" s="17"/>
      <c r="AU557" s="17"/>
      <c r="AV557" s="17"/>
      <c r="AW557" s="17"/>
      <c r="AX557" s="17"/>
      <c r="AY557" s="17"/>
      <c r="AZ557" s="17"/>
      <c r="BA557" s="17"/>
      <c r="BB557" s="17"/>
      <c r="BC557" s="17"/>
      <c r="BD557" s="17"/>
      <c r="BE557" s="17"/>
    </row>
    <row r="558" spans="1:57" s="20" customFormat="1" ht="12.75" customHeight="1" x14ac:dyDescent="0.25">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c r="AA558" s="17"/>
      <c r="AB558" s="17"/>
      <c r="AC558" s="17"/>
      <c r="AD558" s="17"/>
      <c r="AE558" s="17"/>
      <c r="AF558" s="17"/>
      <c r="AG558" s="17"/>
      <c r="AH558" s="17"/>
      <c r="AI558" s="17"/>
      <c r="AJ558" s="17"/>
      <c r="AK558" s="17"/>
      <c r="AL558" s="17"/>
      <c r="AM558" s="17"/>
      <c r="AN558" s="17"/>
      <c r="AO558" s="17"/>
      <c r="AP558" s="17"/>
      <c r="AQ558" s="17"/>
      <c r="AR558" s="17"/>
      <c r="AS558" s="17"/>
      <c r="AT558" s="17"/>
      <c r="AU558" s="17"/>
      <c r="AV558" s="17"/>
      <c r="AW558" s="17"/>
      <c r="AX558" s="17"/>
      <c r="AY558" s="17"/>
      <c r="AZ558" s="17"/>
      <c r="BA558" s="17"/>
      <c r="BB558" s="17"/>
      <c r="BC558" s="17"/>
      <c r="BD558" s="17"/>
      <c r="BE558" s="17"/>
    </row>
    <row r="559" spans="1:57" s="20" customFormat="1" ht="12.75" customHeight="1" x14ac:dyDescent="0.25">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c r="AA559" s="17"/>
      <c r="AB559" s="17"/>
      <c r="AC559" s="17"/>
      <c r="AD559" s="17"/>
      <c r="AE559" s="17"/>
      <c r="AF559" s="17"/>
      <c r="AG559" s="17"/>
      <c r="AH559" s="17"/>
      <c r="AI559" s="17"/>
      <c r="AJ559" s="17"/>
      <c r="AK559" s="17"/>
      <c r="AL559" s="17"/>
      <c r="AM559" s="17"/>
      <c r="AN559" s="17"/>
      <c r="AO559" s="17"/>
      <c r="AP559" s="17"/>
      <c r="AQ559" s="17"/>
      <c r="AR559" s="17"/>
      <c r="AS559" s="17"/>
      <c r="AT559" s="17"/>
      <c r="AU559" s="17"/>
      <c r="AV559" s="17"/>
      <c r="AW559" s="17"/>
      <c r="AX559" s="17"/>
      <c r="AY559" s="17"/>
      <c r="AZ559" s="17"/>
      <c r="BA559" s="17"/>
      <c r="BB559" s="17"/>
      <c r="BC559" s="17"/>
      <c r="BD559" s="17"/>
      <c r="BE559" s="17"/>
    </row>
    <row r="560" spans="1:57" s="20" customFormat="1" ht="12.75" customHeight="1" x14ac:dyDescent="0.25">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c r="AA560" s="17"/>
      <c r="AB560" s="17"/>
      <c r="AC560" s="17"/>
      <c r="AD560" s="17"/>
      <c r="AE560" s="17"/>
      <c r="AF560" s="17"/>
      <c r="AG560" s="17"/>
      <c r="AH560" s="17"/>
      <c r="AI560" s="17"/>
      <c r="AJ560" s="17"/>
      <c r="AK560" s="17"/>
      <c r="AL560" s="17"/>
      <c r="AM560" s="17"/>
      <c r="AN560" s="17"/>
      <c r="AO560" s="17"/>
      <c r="AP560" s="17"/>
      <c r="AQ560" s="17"/>
      <c r="AR560" s="17"/>
      <c r="AS560" s="17"/>
      <c r="AT560" s="17"/>
      <c r="AU560" s="17"/>
      <c r="AV560" s="17"/>
      <c r="AW560" s="17"/>
      <c r="AX560" s="17"/>
      <c r="AY560" s="17"/>
      <c r="AZ560" s="17"/>
      <c r="BA560" s="17"/>
      <c r="BB560" s="17"/>
      <c r="BC560" s="17"/>
      <c r="BD560" s="17"/>
      <c r="BE560" s="17"/>
    </row>
    <row r="561" spans="1:57" s="20" customFormat="1" ht="12.75" customHeight="1" x14ac:dyDescent="0.25">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c r="AB561" s="17"/>
      <c r="AC561" s="17"/>
      <c r="AD561" s="17"/>
      <c r="AE561" s="17"/>
      <c r="AF561" s="17"/>
      <c r="AG561" s="17"/>
      <c r="AH561" s="17"/>
      <c r="AI561" s="17"/>
      <c r="AJ561" s="17"/>
      <c r="AK561" s="17"/>
      <c r="AL561" s="17"/>
      <c r="AM561" s="17"/>
      <c r="AN561" s="17"/>
      <c r="AO561" s="17"/>
      <c r="AP561" s="17"/>
      <c r="AQ561" s="17"/>
      <c r="AR561" s="17"/>
      <c r="AS561" s="17"/>
      <c r="AT561" s="17"/>
      <c r="AU561" s="17"/>
      <c r="AV561" s="17"/>
      <c r="AW561" s="17"/>
      <c r="AX561" s="17"/>
      <c r="AY561" s="17"/>
      <c r="AZ561" s="17"/>
      <c r="BA561" s="17"/>
      <c r="BB561" s="17"/>
      <c r="BC561" s="17"/>
      <c r="BD561" s="17"/>
      <c r="BE561" s="17"/>
    </row>
    <row r="562" spans="1:57" s="20" customFormat="1" ht="12.75" customHeight="1" x14ac:dyDescent="0.25">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c r="AA562" s="17"/>
      <c r="AB562" s="17"/>
      <c r="AC562" s="17"/>
      <c r="AD562" s="17"/>
      <c r="AE562" s="17"/>
      <c r="AF562" s="17"/>
      <c r="AG562" s="17"/>
      <c r="AH562" s="17"/>
      <c r="AI562" s="17"/>
      <c r="AJ562" s="17"/>
      <c r="AK562" s="17"/>
      <c r="AL562" s="17"/>
      <c r="AM562" s="17"/>
      <c r="AN562" s="17"/>
      <c r="AO562" s="17"/>
      <c r="AP562" s="17"/>
      <c r="AQ562" s="17"/>
      <c r="AR562" s="17"/>
      <c r="AS562" s="17"/>
      <c r="AT562" s="17"/>
      <c r="AU562" s="17"/>
      <c r="AV562" s="17"/>
      <c r="AW562" s="17"/>
      <c r="AX562" s="17"/>
      <c r="AY562" s="17"/>
      <c r="AZ562" s="17"/>
      <c r="BA562" s="17"/>
      <c r="BB562" s="17"/>
      <c r="BC562" s="17"/>
      <c r="BD562" s="17"/>
      <c r="BE562" s="17"/>
    </row>
    <row r="563" spans="1:57" s="20" customFormat="1" ht="12.75" customHeight="1" x14ac:dyDescent="0.25">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c r="AA563" s="17"/>
      <c r="AB563" s="17"/>
      <c r="AC563" s="17"/>
      <c r="AD563" s="17"/>
      <c r="AE563" s="17"/>
      <c r="AF563" s="17"/>
      <c r="AG563" s="17"/>
      <c r="AH563" s="17"/>
      <c r="AI563" s="17"/>
      <c r="AJ563" s="17"/>
      <c r="AK563" s="17"/>
      <c r="AL563" s="17"/>
      <c r="AM563" s="17"/>
      <c r="AN563" s="17"/>
      <c r="AO563" s="17"/>
      <c r="AP563" s="17"/>
      <c r="AQ563" s="17"/>
      <c r="AR563" s="17"/>
      <c r="AS563" s="17"/>
      <c r="AT563" s="17"/>
      <c r="AU563" s="17"/>
      <c r="AV563" s="17"/>
      <c r="AW563" s="17"/>
      <c r="AX563" s="17"/>
      <c r="AY563" s="17"/>
      <c r="AZ563" s="17"/>
      <c r="BA563" s="17"/>
      <c r="BB563" s="17"/>
      <c r="BC563" s="17"/>
      <c r="BD563" s="17"/>
      <c r="BE563" s="17"/>
    </row>
    <row r="564" spans="1:57" s="20" customFormat="1" ht="12.75" customHeight="1" x14ac:dyDescent="0.25">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17"/>
      <c r="AE564" s="17"/>
      <c r="AF564" s="17"/>
      <c r="AG564" s="17"/>
      <c r="AH564" s="17"/>
      <c r="AI564" s="17"/>
      <c r="AJ564" s="17"/>
      <c r="AK564" s="17"/>
      <c r="AL564" s="17"/>
      <c r="AM564" s="17"/>
      <c r="AN564" s="17"/>
      <c r="AO564" s="17"/>
      <c r="AP564" s="17"/>
      <c r="AQ564" s="17"/>
      <c r="AR564" s="17"/>
      <c r="AS564" s="17"/>
      <c r="AT564" s="17"/>
      <c r="AU564" s="17"/>
      <c r="AV564" s="17"/>
      <c r="AW564" s="17"/>
      <c r="AX564" s="17"/>
      <c r="AY564" s="17"/>
      <c r="AZ564" s="17"/>
      <c r="BA564" s="17"/>
      <c r="BB564" s="17"/>
      <c r="BC564" s="17"/>
      <c r="BD564" s="17"/>
      <c r="BE564" s="17"/>
    </row>
    <row r="565" spans="1:57" s="20" customFormat="1" ht="12.75" customHeight="1" x14ac:dyDescent="0.25">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c r="AD565" s="17"/>
      <c r="AE565" s="17"/>
      <c r="AF565" s="17"/>
      <c r="AG565" s="17"/>
      <c r="AH565" s="17"/>
      <c r="AI565" s="17"/>
      <c r="AJ565" s="17"/>
      <c r="AK565" s="17"/>
      <c r="AL565" s="17"/>
      <c r="AM565" s="17"/>
      <c r="AN565" s="17"/>
      <c r="AO565" s="17"/>
      <c r="AP565" s="17"/>
      <c r="AQ565" s="17"/>
      <c r="AR565" s="17"/>
      <c r="AS565" s="17"/>
      <c r="AT565" s="17"/>
      <c r="AU565" s="17"/>
      <c r="AV565" s="17"/>
      <c r="AW565" s="17"/>
      <c r="AX565" s="17"/>
      <c r="AY565" s="17"/>
      <c r="AZ565" s="17"/>
      <c r="BA565" s="17"/>
      <c r="BB565" s="17"/>
      <c r="BC565" s="17"/>
      <c r="BD565" s="17"/>
      <c r="BE565" s="17"/>
    </row>
    <row r="566" spans="1:57" s="20" customFormat="1" ht="12.75" customHeight="1" x14ac:dyDescent="0.25">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c r="AH566" s="17"/>
      <c r="AI566" s="17"/>
      <c r="AJ566" s="17"/>
      <c r="AK566" s="17"/>
      <c r="AL566" s="17"/>
      <c r="AM566" s="17"/>
      <c r="AN566" s="17"/>
      <c r="AO566" s="17"/>
      <c r="AP566" s="17"/>
      <c r="AQ566" s="17"/>
      <c r="AR566" s="17"/>
      <c r="AS566" s="17"/>
      <c r="AT566" s="17"/>
      <c r="AU566" s="17"/>
      <c r="AV566" s="17"/>
      <c r="AW566" s="17"/>
      <c r="AX566" s="17"/>
      <c r="AY566" s="17"/>
      <c r="AZ566" s="17"/>
      <c r="BA566" s="17"/>
      <c r="BB566" s="17"/>
      <c r="BC566" s="17"/>
      <c r="BD566" s="17"/>
      <c r="BE566" s="17"/>
    </row>
    <row r="567" spans="1:57" s="20" customFormat="1" ht="12.75" customHeight="1" x14ac:dyDescent="0.25">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c r="AA567" s="17"/>
      <c r="AB567" s="17"/>
      <c r="AC567" s="17"/>
      <c r="AD567" s="17"/>
      <c r="AE567" s="17"/>
      <c r="AF567" s="17"/>
      <c r="AG567" s="17"/>
      <c r="AH567" s="17"/>
      <c r="AI567" s="17"/>
      <c r="AJ567" s="17"/>
      <c r="AK567" s="17"/>
      <c r="AL567" s="17"/>
      <c r="AM567" s="17"/>
      <c r="AN567" s="17"/>
      <c r="AO567" s="17"/>
      <c r="AP567" s="17"/>
      <c r="AQ567" s="17"/>
      <c r="AR567" s="17"/>
      <c r="AS567" s="17"/>
      <c r="AT567" s="17"/>
      <c r="AU567" s="17"/>
      <c r="AV567" s="17"/>
      <c r="AW567" s="17"/>
      <c r="AX567" s="17"/>
      <c r="AY567" s="17"/>
      <c r="AZ567" s="17"/>
      <c r="BA567" s="17"/>
      <c r="BB567" s="17"/>
      <c r="BC567" s="17"/>
      <c r="BD567" s="17"/>
      <c r="BE567" s="17"/>
    </row>
    <row r="568" spans="1:57" s="20" customFormat="1" ht="12.75" customHeight="1" x14ac:dyDescent="0.25">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7"/>
      <c r="AB568" s="17"/>
      <c r="AC568" s="17"/>
      <c r="AD568" s="17"/>
      <c r="AE568" s="17"/>
      <c r="AF568" s="17"/>
      <c r="AG568" s="17"/>
      <c r="AH568" s="17"/>
      <c r="AI568" s="17"/>
      <c r="AJ568" s="17"/>
      <c r="AK568" s="17"/>
      <c r="AL568" s="17"/>
      <c r="AM568" s="17"/>
      <c r="AN568" s="17"/>
      <c r="AO568" s="17"/>
      <c r="AP568" s="17"/>
      <c r="AQ568" s="17"/>
      <c r="AR568" s="17"/>
      <c r="AS568" s="17"/>
      <c r="AT568" s="17"/>
      <c r="AU568" s="17"/>
      <c r="AV568" s="17"/>
      <c r="AW568" s="17"/>
      <c r="AX568" s="17"/>
      <c r="AY568" s="17"/>
      <c r="AZ568" s="17"/>
      <c r="BA568" s="17"/>
      <c r="BB568" s="17"/>
      <c r="BC568" s="17"/>
      <c r="BD568" s="17"/>
      <c r="BE568" s="17"/>
    </row>
    <row r="569" spans="1:57" s="20" customFormat="1" ht="12.75" customHeight="1" x14ac:dyDescent="0.25">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c r="AA569" s="17"/>
      <c r="AB569" s="17"/>
      <c r="AC569" s="17"/>
      <c r="AD569" s="17"/>
      <c r="AE569" s="17"/>
      <c r="AF569" s="17"/>
      <c r="AG569" s="17"/>
      <c r="AH569" s="17"/>
      <c r="AI569" s="17"/>
      <c r="AJ569" s="17"/>
      <c r="AK569" s="17"/>
      <c r="AL569" s="17"/>
      <c r="AM569" s="17"/>
      <c r="AN569" s="17"/>
      <c r="AO569" s="17"/>
      <c r="AP569" s="17"/>
      <c r="AQ569" s="17"/>
      <c r="AR569" s="17"/>
      <c r="AS569" s="17"/>
      <c r="AT569" s="17"/>
      <c r="AU569" s="17"/>
      <c r="AV569" s="17"/>
      <c r="AW569" s="17"/>
      <c r="AX569" s="17"/>
      <c r="AY569" s="17"/>
      <c r="AZ569" s="17"/>
      <c r="BA569" s="17"/>
      <c r="BB569" s="17"/>
      <c r="BC569" s="17"/>
      <c r="BD569" s="17"/>
      <c r="BE569" s="17"/>
    </row>
    <row r="570" spans="1:57" s="20" customFormat="1" ht="12.75" customHeight="1" x14ac:dyDescent="0.25">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7"/>
      <c r="AB570" s="17"/>
      <c r="AC570" s="17"/>
      <c r="AD570" s="17"/>
      <c r="AE570" s="17"/>
      <c r="AF570" s="17"/>
      <c r="AG570" s="17"/>
      <c r="AH570" s="17"/>
      <c r="AI570" s="17"/>
      <c r="AJ570" s="17"/>
      <c r="AK570" s="17"/>
      <c r="AL570" s="17"/>
      <c r="AM570" s="17"/>
      <c r="AN570" s="17"/>
      <c r="AO570" s="17"/>
      <c r="AP570" s="17"/>
      <c r="AQ570" s="17"/>
      <c r="AR570" s="17"/>
      <c r="AS570" s="17"/>
      <c r="AT570" s="17"/>
      <c r="AU570" s="17"/>
      <c r="AV570" s="17"/>
      <c r="AW570" s="17"/>
      <c r="AX570" s="17"/>
      <c r="AY570" s="17"/>
      <c r="AZ570" s="17"/>
      <c r="BA570" s="17"/>
      <c r="BB570" s="17"/>
      <c r="BC570" s="17"/>
      <c r="BD570" s="17"/>
      <c r="BE570" s="17"/>
    </row>
    <row r="571" spans="1:57" s="20" customFormat="1" ht="12.75" customHeight="1" x14ac:dyDescent="0.25">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c r="AA571" s="17"/>
      <c r="AB571" s="17"/>
      <c r="AC571" s="17"/>
      <c r="AD571" s="17"/>
      <c r="AE571" s="17"/>
      <c r="AF571" s="17"/>
      <c r="AG571" s="17"/>
      <c r="AH571" s="17"/>
      <c r="AI571" s="17"/>
      <c r="AJ571" s="17"/>
      <c r="AK571" s="17"/>
      <c r="AL571" s="17"/>
      <c r="AM571" s="17"/>
      <c r="AN571" s="17"/>
      <c r="AO571" s="17"/>
      <c r="AP571" s="17"/>
      <c r="AQ571" s="17"/>
      <c r="AR571" s="17"/>
      <c r="AS571" s="17"/>
      <c r="AT571" s="17"/>
      <c r="AU571" s="17"/>
      <c r="AV571" s="17"/>
      <c r="AW571" s="17"/>
      <c r="AX571" s="17"/>
      <c r="AY571" s="17"/>
      <c r="AZ571" s="17"/>
      <c r="BA571" s="17"/>
      <c r="BB571" s="17"/>
      <c r="BC571" s="17"/>
      <c r="BD571" s="17"/>
      <c r="BE571" s="17"/>
    </row>
    <row r="572" spans="1:57" s="20" customFormat="1" ht="12.75" customHeight="1" x14ac:dyDescent="0.25">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7"/>
      <c r="AB572" s="17"/>
      <c r="AC572" s="17"/>
      <c r="AD572" s="17"/>
      <c r="AE572" s="17"/>
      <c r="AF572" s="17"/>
      <c r="AG572" s="17"/>
      <c r="AH572" s="17"/>
      <c r="AI572" s="17"/>
      <c r="AJ572" s="17"/>
      <c r="AK572" s="17"/>
      <c r="AL572" s="17"/>
      <c r="AM572" s="17"/>
      <c r="AN572" s="17"/>
      <c r="AO572" s="17"/>
      <c r="AP572" s="17"/>
      <c r="AQ572" s="17"/>
      <c r="AR572" s="17"/>
      <c r="AS572" s="17"/>
      <c r="AT572" s="17"/>
      <c r="AU572" s="17"/>
      <c r="AV572" s="17"/>
      <c r="AW572" s="17"/>
      <c r="AX572" s="17"/>
      <c r="AY572" s="17"/>
      <c r="AZ572" s="17"/>
      <c r="BA572" s="17"/>
      <c r="BB572" s="17"/>
      <c r="BC572" s="17"/>
      <c r="BD572" s="17"/>
      <c r="BE572" s="17"/>
    </row>
    <row r="573" spans="1:57" s="20" customFormat="1" ht="12.75" customHeight="1" x14ac:dyDescent="0.25">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c r="AB573" s="17"/>
      <c r="AC573" s="17"/>
      <c r="AD573" s="17"/>
      <c r="AE573" s="17"/>
      <c r="AF573" s="17"/>
      <c r="AG573" s="17"/>
      <c r="AH573" s="17"/>
      <c r="AI573" s="17"/>
      <c r="AJ573" s="17"/>
      <c r="AK573" s="17"/>
      <c r="AL573" s="17"/>
      <c r="AM573" s="17"/>
      <c r="AN573" s="17"/>
      <c r="AO573" s="17"/>
      <c r="AP573" s="17"/>
      <c r="AQ573" s="17"/>
      <c r="AR573" s="17"/>
      <c r="AS573" s="17"/>
      <c r="AT573" s="17"/>
      <c r="AU573" s="17"/>
      <c r="AV573" s="17"/>
      <c r="AW573" s="17"/>
      <c r="AX573" s="17"/>
      <c r="AY573" s="17"/>
      <c r="AZ573" s="17"/>
      <c r="BA573" s="17"/>
      <c r="BB573" s="17"/>
      <c r="BC573" s="17"/>
      <c r="BD573" s="17"/>
      <c r="BE573" s="17"/>
    </row>
    <row r="574" spans="1:57" s="20" customFormat="1" ht="12.75" customHeight="1" x14ac:dyDescent="0.25">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c r="AB574" s="17"/>
      <c r="AC574" s="17"/>
      <c r="AD574" s="17"/>
      <c r="AE574" s="17"/>
      <c r="AF574" s="17"/>
      <c r="AG574" s="17"/>
      <c r="AH574" s="17"/>
      <c r="AI574" s="17"/>
      <c r="AJ574" s="17"/>
      <c r="AK574" s="17"/>
      <c r="AL574" s="17"/>
      <c r="AM574" s="17"/>
      <c r="AN574" s="17"/>
      <c r="AO574" s="17"/>
      <c r="AP574" s="17"/>
      <c r="AQ574" s="17"/>
      <c r="AR574" s="17"/>
      <c r="AS574" s="17"/>
      <c r="AT574" s="17"/>
      <c r="AU574" s="17"/>
      <c r="AV574" s="17"/>
      <c r="AW574" s="17"/>
      <c r="AX574" s="17"/>
      <c r="AY574" s="17"/>
      <c r="AZ574" s="17"/>
      <c r="BA574" s="17"/>
      <c r="BB574" s="17"/>
      <c r="BC574" s="17"/>
      <c r="BD574" s="17"/>
      <c r="BE574" s="17"/>
    </row>
    <row r="575" spans="1:57" s="20" customFormat="1" ht="12.75" customHeight="1" x14ac:dyDescent="0.25">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c r="AA575" s="17"/>
      <c r="AB575" s="17"/>
      <c r="AC575" s="17"/>
      <c r="AD575" s="17"/>
      <c r="AE575" s="17"/>
      <c r="AF575" s="17"/>
      <c r="AG575" s="17"/>
      <c r="AH575" s="17"/>
      <c r="AI575" s="17"/>
      <c r="AJ575" s="17"/>
      <c r="AK575" s="17"/>
      <c r="AL575" s="17"/>
      <c r="AM575" s="17"/>
      <c r="AN575" s="17"/>
      <c r="AO575" s="17"/>
      <c r="AP575" s="17"/>
      <c r="AQ575" s="17"/>
      <c r="AR575" s="17"/>
      <c r="AS575" s="17"/>
      <c r="AT575" s="17"/>
      <c r="AU575" s="17"/>
      <c r="AV575" s="17"/>
      <c r="AW575" s="17"/>
      <c r="AX575" s="17"/>
      <c r="AY575" s="17"/>
      <c r="AZ575" s="17"/>
      <c r="BA575" s="17"/>
      <c r="BB575" s="17"/>
      <c r="BC575" s="17"/>
      <c r="BD575" s="17"/>
      <c r="BE575" s="17"/>
    </row>
    <row r="576" spans="1:57" s="20" customFormat="1" ht="12.75" customHeight="1" x14ac:dyDescent="0.25">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c r="AB576" s="17"/>
      <c r="AC576" s="17"/>
      <c r="AD576" s="17"/>
      <c r="AE576" s="17"/>
      <c r="AF576" s="17"/>
      <c r="AG576" s="17"/>
      <c r="AH576" s="17"/>
      <c r="AI576" s="17"/>
      <c r="AJ576" s="17"/>
      <c r="AK576" s="17"/>
      <c r="AL576" s="17"/>
      <c r="AM576" s="17"/>
      <c r="AN576" s="17"/>
      <c r="AO576" s="17"/>
      <c r="AP576" s="17"/>
      <c r="AQ576" s="17"/>
      <c r="AR576" s="17"/>
      <c r="AS576" s="17"/>
      <c r="AT576" s="17"/>
      <c r="AU576" s="17"/>
      <c r="AV576" s="17"/>
      <c r="AW576" s="17"/>
      <c r="AX576" s="17"/>
      <c r="AY576" s="17"/>
      <c r="AZ576" s="17"/>
      <c r="BA576" s="17"/>
      <c r="BB576" s="17"/>
      <c r="BC576" s="17"/>
      <c r="BD576" s="17"/>
      <c r="BE576" s="17"/>
    </row>
    <row r="577" spans="1:57" s="20" customFormat="1" ht="12.75" customHeight="1" x14ac:dyDescent="0.25">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c r="AA577" s="17"/>
      <c r="AB577" s="17"/>
      <c r="AC577" s="17"/>
      <c r="AD577" s="17"/>
      <c r="AE577" s="17"/>
      <c r="AF577" s="17"/>
      <c r="AG577" s="17"/>
      <c r="AH577" s="17"/>
      <c r="AI577" s="17"/>
      <c r="AJ577" s="17"/>
      <c r="AK577" s="17"/>
      <c r="AL577" s="17"/>
      <c r="AM577" s="17"/>
      <c r="AN577" s="17"/>
      <c r="AO577" s="17"/>
      <c r="AP577" s="17"/>
      <c r="AQ577" s="17"/>
      <c r="AR577" s="17"/>
      <c r="AS577" s="17"/>
      <c r="AT577" s="17"/>
      <c r="AU577" s="17"/>
      <c r="AV577" s="17"/>
      <c r="AW577" s="17"/>
      <c r="AX577" s="17"/>
      <c r="AY577" s="17"/>
      <c r="AZ577" s="17"/>
      <c r="BA577" s="17"/>
      <c r="BB577" s="17"/>
      <c r="BC577" s="17"/>
      <c r="BD577" s="17"/>
      <c r="BE577" s="17"/>
    </row>
    <row r="578" spans="1:57" s="20" customFormat="1" ht="12.75" customHeight="1" x14ac:dyDescent="0.25">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c r="AA578" s="17"/>
      <c r="AB578" s="17"/>
      <c r="AC578" s="17"/>
      <c r="AD578" s="17"/>
      <c r="AE578" s="17"/>
      <c r="AF578" s="17"/>
      <c r="AG578" s="17"/>
      <c r="AH578" s="17"/>
      <c r="AI578" s="17"/>
      <c r="AJ578" s="17"/>
      <c r="AK578" s="17"/>
      <c r="AL578" s="17"/>
      <c r="AM578" s="17"/>
      <c r="AN578" s="17"/>
      <c r="AO578" s="17"/>
      <c r="AP578" s="17"/>
      <c r="AQ578" s="17"/>
      <c r="AR578" s="17"/>
      <c r="AS578" s="17"/>
      <c r="AT578" s="17"/>
      <c r="AU578" s="17"/>
      <c r="AV578" s="17"/>
      <c r="AW578" s="17"/>
      <c r="AX578" s="17"/>
      <c r="AY578" s="17"/>
      <c r="AZ578" s="17"/>
      <c r="BA578" s="17"/>
      <c r="BB578" s="17"/>
      <c r="BC578" s="17"/>
      <c r="BD578" s="17"/>
      <c r="BE578" s="17"/>
    </row>
    <row r="579" spans="1:57" s="20" customFormat="1" ht="12.75" customHeight="1" x14ac:dyDescent="0.25">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c r="AA579" s="17"/>
      <c r="AB579" s="17"/>
      <c r="AC579" s="17"/>
      <c r="AD579" s="17"/>
      <c r="AE579" s="17"/>
      <c r="AF579" s="17"/>
      <c r="AG579" s="17"/>
      <c r="AH579" s="17"/>
      <c r="AI579" s="17"/>
      <c r="AJ579" s="17"/>
      <c r="AK579" s="17"/>
      <c r="AL579" s="17"/>
      <c r="AM579" s="17"/>
      <c r="AN579" s="17"/>
      <c r="AO579" s="17"/>
      <c r="AP579" s="17"/>
      <c r="AQ579" s="17"/>
      <c r="AR579" s="17"/>
      <c r="AS579" s="17"/>
      <c r="AT579" s="17"/>
      <c r="AU579" s="17"/>
      <c r="AV579" s="17"/>
      <c r="AW579" s="17"/>
      <c r="AX579" s="17"/>
      <c r="AY579" s="17"/>
      <c r="AZ579" s="17"/>
      <c r="BA579" s="17"/>
      <c r="BB579" s="17"/>
      <c r="BC579" s="17"/>
      <c r="BD579" s="17"/>
      <c r="BE579" s="17"/>
    </row>
    <row r="580" spans="1:57" s="20" customFormat="1" ht="12.75" customHeight="1" x14ac:dyDescent="0.25">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c r="AA580" s="17"/>
      <c r="AB580" s="17"/>
      <c r="AC580" s="17"/>
      <c r="AD580" s="17"/>
      <c r="AE580" s="17"/>
      <c r="AF580" s="17"/>
      <c r="AG580" s="17"/>
      <c r="AH580" s="17"/>
      <c r="AI580" s="17"/>
      <c r="AJ580" s="17"/>
      <c r="AK580" s="17"/>
      <c r="AL580" s="17"/>
      <c r="AM580" s="17"/>
      <c r="AN580" s="17"/>
      <c r="AO580" s="17"/>
      <c r="AP580" s="17"/>
      <c r="AQ580" s="17"/>
      <c r="AR580" s="17"/>
      <c r="AS580" s="17"/>
      <c r="AT580" s="17"/>
      <c r="AU580" s="17"/>
      <c r="AV580" s="17"/>
      <c r="AW580" s="17"/>
      <c r="AX580" s="17"/>
      <c r="AY580" s="17"/>
      <c r="AZ580" s="17"/>
      <c r="BA580" s="17"/>
      <c r="BB580" s="17"/>
      <c r="BC580" s="17"/>
      <c r="BD580" s="17"/>
      <c r="BE580" s="17"/>
    </row>
    <row r="581" spans="1:57" s="20" customFormat="1" ht="12.75" customHeight="1" x14ac:dyDescent="0.25">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c r="AA581" s="17"/>
      <c r="AB581" s="17"/>
      <c r="AC581" s="17"/>
      <c r="AD581" s="17"/>
      <c r="AE581" s="17"/>
      <c r="AF581" s="17"/>
      <c r="AG581" s="17"/>
      <c r="AH581" s="17"/>
      <c r="AI581" s="17"/>
      <c r="AJ581" s="17"/>
      <c r="AK581" s="17"/>
      <c r="AL581" s="17"/>
      <c r="AM581" s="17"/>
      <c r="AN581" s="17"/>
      <c r="AO581" s="17"/>
      <c r="AP581" s="17"/>
      <c r="AQ581" s="17"/>
      <c r="AR581" s="17"/>
      <c r="AS581" s="17"/>
      <c r="AT581" s="17"/>
      <c r="AU581" s="17"/>
      <c r="AV581" s="17"/>
      <c r="AW581" s="17"/>
      <c r="AX581" s="17"/>
      <c r="AY581" s="17"/>
      <c r="AZ581" s="17"/>
      <c r="BA581" s="17"/>
      <c r="BB581" s="17"/>
      <c r="BC581" s="17"/>
      <c r="BD581" s="17"/>
      <c r="BE581" s="17"/>
    </row>
    <row r="582" spans="1:57" s="20" customFormat="1" ht="12.75" customHeight="1" x14ac:dyDescent="0.25">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c r="AB582" s="17"/>
      <c r="AC582" s="17"/>
      <c r="AD582" s="17"/>
      <c r="AE582" s="17"/>
      <c r="AF582" s="17"/>
      <c r="AG582" s="17"/>
      <c r="AH582" s="17"/>
      <c r="AI582" s="17"/>
      <c r="AJ582" s="17"/>
      <c r="AK582" s="17"/>
      <c r="AL582" s="17"/>
      <c r="AM582" s="17"/>
      <c r="AN582" s="17"/>
      <c r="AO582" s="17"/>
      <c r="AP582" s="17"/>
      <c r="AQ582" s="17"/>
      <c r="AR582" s="17"/>
      <c r="AS582" s="17"/>
      <c r="AT582" s="17"/>
      <c r="AU582" s="17"/>
      <c r="AV582" s="17"/>
      <c r="AW582" s="17"/>
      <c r="AX582" s="17"/>
      <c r="AY582" s="17"/>
      <c r="AZ582" s="17"/>
      <c r="BA582" s="17"/>
      <c r="BB582" s="17"/>
      <c r="BC582" s="17"/>
      <c r="BD582" s="17"/>
      <c r="BE582" s="17"/>
    </row>
    <row r="583" spans="1:57" s="20" customFormat="1" ht="12.75" customHeight="1" x14ac:dyDescent="0.25">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c r="AA583" s="17"/>
      <c r="AB583" s="17"/>
      <c r="AC583" s="17"/>
      <c r="AD583" s="17"/>
      <c r="AE583" s="17"/>
      <c r="AF583" s="17"/>
      <c r="AG583" s="17"/>
      <c r="AH583" s="17"/>
      <c r="AI583" s="17"/>
      <c r="AJ583" s="17"/>
      <c r="AK583" s="17"/>
      <c r="AL583" s="17"/>
      <c r="AM583" s="17"/>
      <c r="AN583" s="17"/>
      <c r="AO583" s="17"/>
      <c r="AP583" s="17"/>
      <c r="AQ583" s="17"/>
      <c r="AR583" s="17"/>
      <c r="AS583" s="17"/>
      <c r="AT583" s="17"/>
      <c r="AU583" s="17"/>
      <c r="AV583" s="17"/>
      <c r="AW583" s="17"/>
      <c r="AX583" s="17"/>
      <c r="AY583" s="17"/>
      <c r="AZ583" s="17"/>
      <c r="BA583" s="17"/>
      <c r="BB583" s="17"/>
      <c r="BC583" s="17"/>
      <c r="BD583" s="17"/>
      <c r="BE583" s="17"/>
    </row>
    <row r="584" spans="1:57" s="20" customFormat="1" ht="12.75" customHeight="1" x14ac:dyDescent="0.25">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c r="AA584" s="17"/>
      <c r="AB584" s="17"/>
      <c r="AC584" s="17"/>
      <c r="AD584" s="17"/>
      <c r="AE584" s="17"/>
      <c r="AF584" s="17"/>
      <c r="AG584" s="17"/>
      <c r="AH584" s="17"/>
      <c r="AI584" s="17"/>
      <c r="AJ584" s="17"/>
      <c r="AK584" s="17"/>
      <c r="AL584" s="17"/>
      <c r="AM584" s="17"/>
      <c r="AN584" s="17"/>
      <c r="AO584" s="17"/>
      <c r="AP584" s="17"/>
      <c r="AQ584" s="17"/>
      <c r="AR584" s="17"/>
      <c r="AS584" s="17"/>
      <c r="AT584" s="17"/>
      <c r="AU584" s="17"/>
      <c r="AV584" s="17"/>
      <c r="AW584" s="17"/>
      <c r="AX584" s="17"/>
      <c r="AY584" s="17"/>
      <c r="AZ584" s="17"/>
      <c r="BA584" s="17"/>
      <c r="BB584" s="17"/>
      <c r="BC584" s="17"/>
      <c r="BD584" s="17"/>
      <c r="BE584" s="17"/>
    </row>
    <row r="585" spans="1:57" s="20" customFormat="1" ht="12.75" customHeight="1" x14ac:dyDescent="0.25">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c r="AA585" s="17"/>
      <c r="AB585" s="17"/>
      <c r="AC585" s="17"/>
      <c r="AD585" s="17"/>
      <c r="AE585" s="17"/>
      <c r="AF585" s="17"/>
      <c r="AG585" s="17"/>
      <c r="AH585" s="17"/>
      <c r="AI585" s="17"/>
      <c r="AJ585" s="17"/>
      <c r="AK585" s="17"/>
      <c r="AL585" s="17"/>
      <c r="AM585" s="17"/>
      <c r="AN585" s="17"/>
      <c r="AO585" s="17"/>
      <c r="AP585" s="17"/>
      <c r="AQ585" s="17"/>
      <c r="AR585" s="17"/>
      <c r="AS585" s="17"/>
      <c r="AT585" s="17"/>
      <c r="AU585" s="17"/>
      <c r="AV585" s="17"/>
      <c r="AW585" s="17"/>
      <c r="AX585" s="17"/>
      <c r="AY585" s="17"/>
      <c r="AZ585" s="17"/>
      <c r="BA585" s="17"/>
      <c r="BB585" s="17"/>
      <c r="BC585" s="17"/>
      <c r="BD585" s="17"/>
      <c r="BE585" s="17"/>
    </row>
    <row r="586" spans="1:57" s="20" customFormat="1" ht="12.75" customHeight="1" x14ac:dyDescent="0.25">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c r="AA586" s="17"/>
      <c r="AB586" s="17"/>
      <c r="AC586" s="17"/>
      <c r="AD586" s="17"/>
      <c r="AE586" s="17"/>
      <c r="AF586" s="17"/>
      <c r="AG586" s="17"/>
      <c r="AH586" s="17"/>
      <c r="AI586" s="17"/>
      <c r="AJ586" s="17"/>
      <c r="AK586" s="17"/>
      <c r="AL586" s="17"/>
      <c r="AM586" s="17"/>
      <c r="AN586" s="17"/>
      <c r="AO586" s="17"/>
      <c r="AP586" s="17"/>
      <c r="AQ586" s="17"/>
      <c r="AR586" s="17"/>
      <c r="AS586" s="17"/>
      <c r="AT586" s="17"/>
      <c r="AU586" s="17"/>
      <c r="AV586" s="17"/>
      <c r="AW586" s="17"/>
      <c r="AX586" s="17"/>
      <c r="AY586" s="17"/>
      <c r="AZ586" s="17"/>
      <c r="BA586" s="17"/>
      <c r="BB586" s="17"/>
      <c r="BC586" s="17"/>
      <c r="BD586" s="17"/>
      <c r="BE586" s="17"/>
    </row>
    <row r="587" spans="1:57" s="20" customFormat="1" ht="12.75" customHeight="1" x14ac:dyDescent="0.25">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c r="AA587" s="17"/>
      <c r="AB587" s="17"/>
      <c r="AC587" s="17"/>
      <c r="AD587" s="17"/>
      <c r="AE587" s="17"/>
      <c r="AF587" s="17"/>
      <c r="AG587" s="17"/>
      <c r="AH587" s="17"/>
      <c r="AI587" s="17"/>
      <c r="AJ587" s="17"/>
      <c r="AK587" s="17"/>
      <c r="AL587" s="17"/>
      <c r="AM587" s="17"/>
      <c r="AN587" s="17"/>
      <c r="AO587" s="17"/>
      <c r="AP587" s="17"/>
      <c r="AQ587" s="17"/>
      <c r="AR587" s="17"/>
      <c r="AS587" s="17"/>
      <c r="AT587" s="17"/>
      <c r="AU587" s="17"/>
      <c r="AV587" s="17"/>
      <c r="AW587" s="17"/>
      <c r="AX587" s="17"/>
      <c r="AY587" s="17"/>
      <c r="AZ587" s="17"/>
      <c r="BA587" s="17"/>
      <c r="BB587" s="17"/>
      <c r="BC587" s="17"/>
      <c r="BD587" s="17"/>
      <c r="BE587" s="17"/>
    </row>
    <row r="588" spans="1:57" s="20" customFormat="1" ht="12.75" customHeight="1" x14ac:dyDescent="0.25">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c r="AA588" s="17"/>
      <c r="AB588" s="17"/>
      <c r="AC588" s="17"/>
      <c r="AD588" s="17"/>
      <c r="AE588" s="17"/>
      <c r="AF588" s="17"/>
      <c r="AG588" s="17"/>
      <c r="AH588" s="17"/>
      <c r="AI588" s="17"/>
      <c r="AJ588" s="17"/>
      <c r="AK588" s="17"/>
      <c r="AL588" s="17"/>
      <c r="AM588" s="17"/>
      <c r="AN588" s="17"/>
      <c r="AO588" s="17"/>
      <c r="AP588" s="17"/>
      <c r="AQ588" s="17"/>
      <c r="AR588" s="17"/>
      <c r="AS588" s="17"/>
      <c r="AT588" s="17"/>
      <c r="AU588" s="17"/>
      <c r="AV588" s="17"/>
      <c r="AW588" s="17"/>
      <c r="AX588" s="17"/>
      <c r="AY588" s="17"/>
      <c r="AZ588" s="17"/>
      <c r="BA588" s="17"/>
      <c r="BB588" s="17"/>
      <c r="BC588" s="17"/>
      <c r="BD588" s="17"/>
      <c r="BE588" s="17"/>
    </row>
    <row r="589" spans="1:57" s="20" customFormat="1" ht="12.75" customHeight="1" x14ac:dyDescent="0.25">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c r="AA589" s="17"/>
      <c r="AB589" s="17"/>
      <c r="AC589" s="17"/>
      <c r="AD589" s="17"/>
      <c r="AE589" s="17"/>
      <c r="AF589" s="17"/>
      <c r="AG589" s="17"/>
      <c r="AH589" s="17"/>
      <c r="AI589" s="17"/>
      <c r="AJ589" s="17"/>
      <c r="AK589" s="17"/>
      <c r="AL589" s="17"/>
      <c r="AM589" s="17"/>
      <c r="AN589" s="17"/>
      <c r="AO589" s="17"/>
      <c r="AP589" s="17"/>
      <c r="AQ589" s="17"/>
      <c r="AR589" s="17"/>
      <c r="AS589" s="17"/>
      <c r="AT589" s="17"/>
      <c r="AU589" s="17"/>
      <c r="AV589" s="17"/>
      <c r="AW589" s="17"/>
      <c r="AX589" s="17"/>
      <c r="AY589" s="17"/>
      <c r="AZ589" s="17"/>
      <c r="BA589" s="17"/>
      <c r="BB589" s="17"/>
      <c r="BC589" s="17"/>
      <c r="BD589" s="17"/>
      <c r="BE589" s="17"/>
    </row>
    <row r="590" spans="1:57" s="20" customFormat="1" ht="12.75" customHeight="1" x14ac:dyDescent="0.25">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c r="AA590" s="17"/>
      <c r="AB590" s="17"/>
      <c r="AC590" s="17"/>
      <c r="AD590" s="17"/>
      <c r="AE590" s="17"/>
      <c r="AF590" s="17"/>
      <c r="AG590" s="17"/>
      <c r="AH590" s="17"/>
      <c r="AI590" s="17"/>
      <c r="AJ590" s="17"/>
      <c r="AK590" s="17"/>
      <c r="AL590" s="17"/>
      <c r="AM590" s="17"/>
      <c r="AN590" s="17"/>
      <c r="AO590" s="17"/>
      <c r="AP590" s="17"/>
      <c r="AQ590" s="17"/>
      <c r="AR590" s="17"/>
      <c r="AS590" s="17"/>
      <c r="AT590" s="17"/>
      <c r="AU590" s="17"/>
      <c r="AV590" s="17"/>
      <c r="AW590" s="17"/>
      <c r="AX590" s="17"/>
      <c r="AY590" s="17"/>
      <c r="AZ590" s="17"/>
      <c r="BA590" s="17"/>
      <c r="BB590" s="17"/>
      <c r="BC590" s="17"/>
      <c r="BD590" s="17"/>
      <c r="BE590" s="17"/>
    </row>
    <row r="591" spans="1:57" s="20" customFormat="1" ht="12.75" customHeight="1" x14ac:dyDescent="0.25">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c r="AA591" s="17"/>
      <c r="AB591" s="17"/>
      <c r="AC591" s="17"/>
      <c r="AD591" s="17"/>
      <c r="AE591" s="17"/>
      <c r="AF591" s="17"/>
      <c r="AG591" s="17"/>
      <c r="AH591" s="17"/>
      <c r="AI591" s="17"/>
      <c r="AJ591" s="17"/>
      <c r="AK591" s="17"/>
      <c r="AL591" s="17"/>
      <c r="AM591" s="17"/>
      <c r="AN591" s="17"/>
      <c r="AO591" s="17"/>
      <c r="AP591" s="17"/>
      <c r="AQ591" s="17"/>
      <c r="AR591" s="17"/>
      <c r="AS591" s="17"/>
      <c r="AT591" s="17"/>
      <c r="AU591" s="17"/>
      <c r="AV591" s="17"/>
      <c r="AW591" s="17"/>
      <c r="AX591" s="17"/>
      <c r="AY591" s="17"/>
      <c r="AZ591" s="17"/>
      <c r="BA591" s="17"/>
      <c r="BB591" s="17"/>
      <c r="BC591" s="17"/>
      <c r="BD591" s="17"/>
      <c r="BE591" s="17"/>
    </row>
    <row r="592" spans="1:57" s="20" customFormat="1" ht="12.75" customHeight="1" x14ac:dyDescent="0.25">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7"/>
      <c r="AB592" s="17"/>
      <c r="AC592" s="17"/>
      <c r="AD592" s="17"/>
      <c r="AE592" s="17"/>
      <c r="AF592" s="17"/>
      <c r="AG592" s="17"/>
      <c r="AH592" s="17"/>
      <c r="AI592" s="17"/>
      <c r="AJ592" s="17"/>
      <c r="AK592" s="17"/>
      <c r="AL592" s="17"/>
      <c r="AM592" s="17"/>
      <c r="AN592" s="17"/>
      <c r="AO592" s="17"/>
      <c r="AP592" s="17"/>
      <c r="AQ592" s="17"/>
      <c r="AR592" s="17"/>
      <c r="AS592" s="17"/>
      <c r="AT592" s="17"/>
      <c r="AU592" s="17"/>
      <c r="AV592" s="17"/>
      <c r="AW592" s="17"/>
      <c r="AX592" s="17"/>
      <c r="AY592" s="17"/>
      <c r="AZ592" s="17"/>
      <c r="BA592" s="17"/>
      <c r="BB592" s="17"/>
      <c r="BC592" s="17"/>
      <c r="BD592" s="17"/>
      <c r="BE592" s="17"/>
    </row>
    <row r="593" spans="1:57" s="20" customFormat="1" ht="12.75" customHeight="1" x14ac:dyDescent="0.25">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c r="AA593" s="17"/>
      <c r="AB593" s="17"/>
      <c r="AC593" s="17"/>
      <c r="AD593" s="17"/>
      <c r="AE593" s="17"/>
      <c r="AF593" s="17"/>
      <c r="AG593" s="17"/>
      <c r="AH593" s="17"/>
      <c r="AI593" s="17"/>
      <c r="AJ593" s="17"/>
      <c r="AK593" s="17"/>
      <c r="AL593" s="17"/>
      <c r="AM593" s="17"/>
      <c r="AN593" s="17"/>
      <c r="AO593" s="17"/>
      <c r="AP593" s="17"/>
      <c r="AQ593" s="17"/>
      <c r="AR593" s="17"/>
      <c r="AS593" s="17"/>
      <c r="AT593" s="17"/>
      <c r="AU593" s="17"/>
      <c r="AV593" s="17"/>
      <c r="AW593" s="17"/>
      <c r="AX593" s="17"/>
      <c r="AY593" s="17"/>
      <c r="AZ593" s="17"/>
      <c r="BA593" s="17"/>
      <c r="BB593" s="17"/>
      <c r="BC593" s="17"/>
      <c r="BD593" s="17"/>
      <c r="BE593" s="17"/>
    </row>
    <row r="594" spans="1:57" s="20" customFormat="1" ht="12.75" customHeight="1" x14ac:dyDescent="0.25">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c r="AA594" s="17"/>
      <c r="AB594" s="17"/>
      <c r="AC594" s="17"/>
      <c r="AD594" s="17"/>
      <c r="AE594" s="17"/>
      <c r="AF594" s="17"/>
      <c r="AG594" s="17"/>
      <c r="AH594" s="17"/>
      <c r="AI594" s="17"/>
      <c r="AJ594" s="17"/>
      <c r="AK594" s="17"/>
      <c r="AL594" s="17"/>
      <c r="AM594" s="17"/>
      <c r="AN594" s="17"/>
      <c r="AO594" s="17"/>
      <c r="AP594" s="17"/>
      <c r="AQ594" s="17"/>
      <c r="AR594" s="17"/>
      <c r="AS594" s="17"/>
      <c r="AT594" s="17"/>
      <c r="AU594" s="17"/>
      <c r="AV594" s="17"/>
      <c r="AW594" s="17"/>
      <c r="AX594" s="17"/>
      <c r="AY594" s="17"/>
      <c r="AZ594" s="17"/>
      <c r="BA594" s="17"/>
      <c r="BB594" s="17"/>
      <c r="BC594" s="17"/>
      <c r="BD594" s="17"/>
      <c r="BE594" s="17"/>
    </row>
    <row r="595" spans="1:57" s="20" customFormat="1" ht="12.75" customHeight="1" x14ac:dyDescent="0.25">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c r="AA595" s="17"/>
      <c r="AB595" s="17"/>
      <c r="AC595" s="17"/>
      <c r="AD595" s="17"/>
      <c r="AE595" s="17"/>
      <c r="AF595" s="17"/>
      <c r="AG595" s="17"/>
      <c r="AH595" s="17"/>
      <c r="AI595" s="17"/>
      <c r="AJ595" s="17"/>
      <c r="AK595" s="17"/>
      <c r="AL595" s="17"/>
      <c r="AM595" s="17"/>
      <c r="AN595" s="17"/>
      <c r="AO595" s="17"/>
      <c r="AP595" s="17"/>
      <c r="AQ595" s="17"/>
      <c r="AR595" s="17"/>
      <c r="AS595" s="17"/>
      <c r="AT595" s="17"/>
      <c r="AU595" s="17"/>
      <c r="AV595" s="17"/>
      <c r="AW595" s="17"/>
      <c r="AX595" s="17"/>
      <c r="AY595" s="17"/>
      <c r="AZ595" s="17"/>
      <c r="BA595" s="17"/>
      <c r="BB595" s="17"/>
      <c r="BC595" s="17"/>
      <c r="BD595" s="17"/>
      <c r="BE595" s="17"/>
    </row>
    <row r="596" spans="1:57" s="20" customFormat="1" ht="12.75" customHeight="1" x14ac:dyDescent="0.25">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c r="AA596" s="17"/>
      <c r="AB596" s="17"/>
      <c r="AC596" s="17"/>
      <c r="AD596" s="17"/>
      <c r="AE596" s="17"/>
      <c r="AF596" s="17"/>
      <c r="AG596" s="17"/>
      <c r="AH596" s="17"/>
      <c r="AI596" s="17"/>
      <c r="AJ596" s="17"/>
      <c r="AK596" s="17"/>
      <c r="AL596" s="17"/>
      <c r="AM596" s="17"/>
      <c r="AN596" s="17"/>
      <c r="AO596" s="17"/>
      <c r="AP596" s="17"/>
      <c r="AQ596" s="17"/>
      <c r="AR596" s="17"/>
      <c r="AS596" s="17"/>
      <c r="AT596" s="17"/>
      <c r="AU596" s="17"/>
      <c r="AV596" s="17"/>
      <c r="AW596" s="17"/>
      <c r="AX596" s="17"/>
      <c r="AY596" s="17"/>
      <c r="AZ596" s="17"/>
      <c r="BA596" s="17"/>
      <c r="BB596" s="17"/>
      <c r="BC596" s="17"/>
      <c r="BD596" s="17"/>
      <c r="BE596" s="17"/>
    </row>
    <row r="597" spans="1:57" s="20" customFormat="1" ht="12.75" customHeight="1" x14ac:dyDescent="0.25">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c r="AA597" s="17"/>
      <c r="AB597" s="17"/>
      <c r="AC597" s="17"/>
      <c r="AD597" s="17"/>
      <c r="AE597" s="17"/>
      <c r="AF597" s="17"/>
      <c r="AG597" s="17"/>
      <c r="AH597" s="17"/>
      <c r="AI597" s="17"/>
      <c r="AJ597" s="17"/>
      <c r="AK597" s="17"/>
      <c r="AL597" s="17"/>
      <c r="AM597" s="17"/>
      <c r="AN597" s="17"/>
      <c r="AO597" s="17"/>
      <c r="AP597" s="17"/>
      <c r="AQ597" s="17"/>
      <c r="AR597" s="17"/>
      <c r="AS597" s="17"/>
      <c r="AT597" s="17"/>
      <c r="AU597" s="17"/>
      <c r="AV597" s="17"/>
      <c r="AW597" s="17"/>
      <c r="AX597" s="17"/>
      <c r="AY597" s="17"/>
      <c r="AZ597" s="17"/>
      <c r="BA597" s="17"/>
      <c r="BB597" s="17"/>
      <c r="BC597" s="17"/>
      <c r="BD597" s="17"/>
      <c r="BE597" s="17"/>
    </row>
    <row r="598" spans="1:57" s="20" customFormat="1" ht="12.75" customHeight="1" x14ac:dyDescent="0.25">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17"/>
      <c r="AG598" s="17"/>
      <c r="AH598" s="17"/>
      <c r="AI598" s="17"/>
      <c r="AJ598" s="17"/>
      <c r="AK598" s="17"/>
      <c r="AL598" s="17"/>
      <c r="AM598" s="17"/>
      <c r="AN598" s="17"/>
      <c r="AO598" s="17"/>
      <c r="AP598" s="17"/>
      <c r="AQ598" s="17"/>
      <c r="AR598" s="17"/>
      <c r="AS598" s="17"/>
      <c r="AT598" s="17"/>
      <c r="AU598" s="17"/>
      <c r="AV598" s="17"/>
      <c r="AW598" s="17"/>
      <c r="AX598" s="17"/>
      <c r="AY598" s="17"/>
      <c r="AZ598" s="17"/>
      <c r="BA598" s="17"/>
      <c r="BB598" s="17"/>
      <c r="BC598" s="17"/>
      <c r="BD598" s="17"/>
      <c r="BE598" s="17"/>
    </row>
    <row r="599" spans="1:57" s="20" customFormat="1" ht="12.75" customHeight="1" x14ac:dyDescent="0.25">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c r="AB599" s="17"/>
      <c r="AC599" s="17"/>
      <c r="AD599" s="17"/>
      <c r="AE599" s="17"/>
      <c r="AF599" s="17"/>
      <c r="AG599" s="17"/>
      <c r="AH599" s="17"/>
      <c r="AI599" s="17"/>
      <c r="AJ599" s="17"/>
      <c r="AK599" s="17"/>
      <c r="AL599" s="17"/>
      <c r="AM599" s="17"/>
      <c r="AN599" s="17"/>
      <c r="AO599" s="17"/>
      <c r="AP599" s="17"/>
      <c r="AQ599" s="17"/>
      <c r="AR599" s="17"/>
      <c r="AS599" s="17"/>
      <c r="AT599" s="17"/>
      <c r="AU599" s="17"/>
      <c r="AV599" s="17"/>
      <c r="AW599" s="17"/>
      <c r="AX599" s="17"/>
      <c r="AY599" s="17"/>
      <c r="AZ599" s="17"/>
      <c r="BA599" s="17"/>
      <c r="BB599" s="17"/>
      <c r="BC599" s="17"/>
      <c r="BD599" s="17"/>
      <c r="BE599" s="17"/>
    </row>
    <row r="600" spans="1:57" s="20" customFormat="1" ht="12.75" customHeight="1" x14ac:dyDescent="0.25">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c r="AB600" s="17"/>
      <c r="AC600" s="17"/>
      <c r="AD600" s="17"/>
      <c r="AE600" s="17"/>
      <c r="AF600" s="17"/>
      <c r="AG600" s="17"/>
      <c r="AH600" s="17"/>
      <c r="AI600" s="17"/>
      <c r="AJ600" s="17"/>
      <c r="AK600" s="17"/>
      <c r="AL600" s="17"/>
      <c r="AM600" s="17"/>
      <c r="AN600" s="17"/>
      <c r="AO600" s="17"/>
      <c r="AP600" s="17"/>
      <c r="AQ600" s="17"/>
      <c r="AR600" s="17"/>
      <c r="AS600" s="17"/>
      <c r="AT600" s="17"/>
      <c r="AU600" s="17"/>
      <c r="AV600" s="17"/>
      <c r="AW600" s="17"/>
      <c r="AX600" s="17"/>
      <c r="AY600" s="17"/>
      <c r="AZ600" s="17"/>
      <c r="BA600" s="17"/>
      <c r="BB600" s="17"/>
      <c r="BC600" s="17"/>
      <c r="BD600" s="17"/>
      <c r="BE600" s="17"/>
    </row>
    <row r="601" spans="1:57" s="20" customFormat="1" ht="12.75" customHeight="1" x14ac:dyDescent="0.25">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c r="AA601" s="17"/>
      <c r="AB601" s="17"/>
      <c r="AC601" s="17"/>
      <c r="AD601" s="17"/>
      <c r="AE601" s="17"/>
      <c r="AF601" s="17"/>
      <c r="AG601" s="17"/>
      <c r="AH601" s="17"/>
      <c r="AI601" s="17"/>
      <c r="AJ601" s="17"/>
      <c r="AK601" s="17"/>
      <c r="AL601" s="17"/>
      <c r="AM601" s="17"/>
      <c r="AN601" s="17"/>
      <c r="AO601" s="17"/>
      <c r="AP601" s="17"/>
      <c r="AQ601" s="17"/>
      <c r="AR601" s="17"/>
      <c r="AS601" s="17"/>
      <c r="AT601" s="17"/>
      <c r="AU601" s="17"/>
      <c r="AV601" s="17"/>
      <c r="AW601" s="17"/>
      <c r="AX601" s="17"/>
      <c r="AY601" s="17"/>
      <c r="AZ601" s="17"/>
      <c r="BA601" s="17"/>
      <c r="BB601" s="17"/>
      <c r="BC601" s="17"/>
      <c r="BD601" s="17"/>
      <c r="BE601" s="17"/>
    </row>
    <row r="602" spans="1:57" s="20" customFormat="1" ht="12.75" customHeight="1" x14ac:dyDescent="0.25">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c r="AA602" s="17"/>
      <c r="AB602" s="17"/>
      <c r="AC602" s="17"/>
      <c r="AD602" s="17"/>
      <c r="AE602" s="17"/>
      <c r="AF602" s="17"/>
      <c r="AG602" s="17"/>
      <c r="AH602" s="17"/>
      <c r="AI602" s="17"/>
      <c r="AJ602" s="17"/>
      <c r="AK602" s="17"/>
      <c r="AL602" s="17"/>
      <c r="AM602" s="17"/>
      <c r="AN602" s="17"/>
      <c r="AO602" s="17"/>
      <c r="AP602" s="17"/>
      <c r="AQ602" s="17"/>
      <c r="AR602" s="17"/>
      <c r="AS602" s="17"/>
      <c r="AT602" s="17"/>
      <c r="AU602" s="17"/>
      <c r="AV602" s="17"/>
      <c r="AW602" s="17"/>
      <c r="AX602" s="17"/>
      <c r="AY602" s="17"/>
      <c r="AZ602" s="17"/>
      <c r="BA602" s="17"/>
      <c r="BB602" s="17"/>
      <c r="BC602" s="17"/>
      <c r="BD602" s="17"/>
      <c r="BE602" s="17"/>
    </row>
    <row r="603" spans="1:57" s="20" customFormat="1" ht="12.75" customHeight="1" x14ac:dyDescent="0.25">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c r="AA603" s="17"/>
      <c r="AB603" s="17"/>
      <c r="AC603" s="17"/>
      <c r="AD603" s="17"/>
      <c r="AE603" s="17"/>
      <c r="AF603" s="17"/>
      <c r="AG603" s="17"/>
      <c r="AH603" s="17"/>
      <c r="AI603" s="17"/>
      <c r="AJ603" s="17"/>
      <c r="AK603" s="17"/>
      <c r="AL603" s="17"/>
      <c r="AM603" s="17"/>
      <c r="AN603" s="17"/>
      <c r="AO603" s="17"/>
      <c r="AP603" s="17"/>
      <c r="AQ603" s="17"/>
      <c r="AR603" s="17"/>
      <c r="AS603" s="17"/>
      <c r="AT603" s="17"/>
      <c r="AU603" s="17"/>
      <c r="AV603" s="17"/>
      <c r="AW603" s="17"/>
      <c r="AX603" s="17"/>
      <c r="AY603" s="17"/>
      <c r="AZ603" s="17"/>
      <c r="BA603" s="17"/>
      <c r="BB603" s="17"/>
      <c r="BC603" s="17"/>
      <c r="BD603" s="17"/>
      <c r="BE603" s="17"/>
    </row>
    <row r="604" spans="1:57" s="20" customFormat="1" ht="12.75" customHeight="1" x14ac:dyDescent="0.25">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c r="AA604" s="17"/>
      <c r="AB604" s="17"/>
      <c r="AC604" s="17"/>
      <c r="AD604" s="17"/>
      <c r="AE604" s="17"/>
      <c r="AF604" s="17"/>
      <c r="AG604" s="17"/>
      <c r="AH604" s="17"/>
      <c r="AI604" s="17"/>
      <c r="AJ604" s="17"/>
      <c r="AK604" s="17"/>
      <c r="AL604" s="17"/>
      <c r="AM604" s="17"/>
      <c r="AN604" s="17"/>
      <c r="AO604" s="17"/>
      <c r="AP604" s="17"/>
      <c r="AQ604" s="17"/>
      <c r="AR604" s="17"/>
      <c r="AS604" s="17"/>
      <c r="AT604" s="17"/>
      <c r="AU604" s="17"/>
      <c r="AV604" s="17"/>
      <c r="AW604" s="17"/>
      <c r="AX604" s="17"/>
      <c r="AY604" s="17"/>
      <c r="AZ604" s="17"/>
      <c r="BA604" s="17"/>
      <c r="BB604" s="17"/>
      <c r="BC604" s="17"/>
      <c r="BD604" s="17"/>
      <c r="BE604" s="17"/>
    </row>
    <row r="605" spans="1:57" s="20" customFormat="1" ht="12.75" customHeight="1" x14ac:dyDescent="0.25">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c r="AA605" s="17"/>
      <c r="AB605" s="17"/>
      <c r="AC605" s="17"/>
      <c r="AD605" s="17"/>
      <c r="AE605" s="17"/>
      <c r="AF605" s="17"/>
      <c r="AG605" s="17"/>
      <c r="AH605" s="17"/>
      <c r="AI605" s="17"/>
      <c r="AJ605" s="17"/>
      <c r="AK605" s="17"/>
      <c r="AL605" s="17"/>
      <c r="AM605" s="17"/>
      <c r="AN605" s="17"/>
      <c r="AO605" s="17"/>
      <c r="AP605" s="17"/>
      <c r="AQ605" s="17"/>
      <c r="AR605" s="17"/>
      <c r="AS605" s="17"/>
      <c r="AT605" s="17"/>
      <c r="AU605" s="17"/>
      <c r="AV605" s="17"/>
      <c r="AW605" s="17"/>
      <c r="AX605" s="17"/>
      <c r="AY605" s="17"/>
      <c r="AZ605" s="17"/>
      <c r="BA605" s="17"/>
      <c r="BB605" s="17"/>
      <c r="BC605" s="17"/>
      <c r="BD605" s="17"/>
      <c r="BE605" s="17"/>
    </row>
    <row r="606" spans="1:57" s="20" customFormat="1" ht="12.75" customHeight="1" x14ac:dyDescent="0.25">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c r="AB606" s="17"/>
      <c r="AC606" s="17"/>
      <c r="AD606" s="17"/>
      <c r="AE606" s="17"/>
      <c r="AF606" s="17"/>
      <c r="AG606" s="17"/>
      <c r="AH606" s="17"/>
      <c r="AI606" s="17"/>
      <c r="AJ606" s="17"/>
      <c r="AK606" s="17"/>
      <c r="AL606" s="17"/>
      <c r="AM606" s="17"/>
      <c r="AN606" s="17"/>
      <c r="AO606" s="17"/>
      <c r="AP606" s="17"/>
      <c r="AQ606" s="17"/>
      <c r="AR606" s="17"/>
      <c r="AS606" s="17"/>
      <c r="AT606" s="17"/>
      <c r="AU606" s="17"/>
      <c r="AV606" s="17"/>
      <c r="AW606" s="17"/>
      <c r="AX606" s="17"/>
      <c r="AY606" s="17"/>
      <c r="AZ606" s="17"/>
      <c r="BA606" s="17"/>
      <c r="BB606" s="17"/>
      <c r="BC606" s="17"/>
      <c r="BD606" s="17"/>
      <c r="BE606" s="17"/>
    </row>
    <row r="607" spans="1:57" s="20" customFormat="1" ht="12.75" customHeight="1" x14ac:dyDescent="0.25">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c r="AA607" s="17"/>
      <c r="AB607" s="17"/>
      <c r="AC607" s="17"/>
      <c r="AD607" s="17"/>
      <c r="AE607" s="17"/>
      <c r="AF607" s="17"/>
      <c r="AG607" s="17"/>
      <c r="AH607" s="17"/>
      <c r="AI607" s="17"/>
      <c r="AJ607" s="17"/>
      <c r="AK607" s="17"/>
      <c r="AL607" s="17"/>
      <c r="AM607" s="17"/>
      <c r="AN607" s="17"/>
      <c r="AO607" s="17"/>
      <c r="AP607" s="17"/>
      <c r="AQ607" s="17"/>
      <c r="AR607" s="17"/>
      <c r="AS607" s="17"/>
      <c r="AT607" s="17"/>
      <c r="AU607" s="17"/>
      <c r="AV607" s="17"/>
      <c r="AW607" s="17"/>
      <c r="AX607" s="17"/>
      <c r="AY607" s="17"/>
      <c r="AZ607" s="17"/>
      <c r="BA607" s="17"/>
      <c r="BB607" s="17"/>
      <c r="BC607" s="17"/>
      <c r="BD607" s="17"/>
      <c r="BE607" s="17"/>
    </row>
    <row r="608" spans="1:57" s="20" customFormat="1" ht="12.75" customHeight="1" x14ac:dyDescent="0.25">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c r="AA608" s="17"/>
      <c r="AB608" s="17"/>
      <c r="AC608" s="17"/>
      <c r="AD608" s="17"/>
      <c r="AE608" s="17"/>
      <c r="AF608" s="17"/>
      <c r="AG608" s="17"/>
      <c r="AH608" s="17"/>
      <c r="AI608" s="17"/>
      <c r="AJ608" s="17"/>
      <c r="AK608" s="17"/>
      <c r="AL608" s="17"/>
      <c r="AM608" s="17"/>
      <c r="AN608" s="17"/>
      <c r="AO608" s="17"/>
      <c r="AP608" s="17"/>
      <c r="AQ608" s="17"/>
      <c r="AR608" s="17"/>
      <c r="AS608" s="17"/>
      <c r="AT608" s="17"/>
      <c r="AU608" s="17"/>
      <c r="AV608" s="17"/>
      <c r="AW608" s="17"/>
      <c r="AX608" s="17"/>
      <c r="AY608" s="17"/>
      <c r="AZ608" s="17"/>
      <c r="BA608" s="17"/>
      <c r="BB608" s="17"/>
      <c r="BC608" s="17"/>
      <c r="BD608" s="17"/>
      <c r="BE608" s="17"/>
    </row>
    <row r="609" spans="1:57" s="20" customFormat="1" ht="12.75" customHeight="1" x14ac:dyDescent="0.25">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c r="AA609" s="17"/>
      <c r="AB609" s="17"/>
      <c r="AC609" s="17"/>
      <c r="AD609" s="17"/>
      <c r="AE609" s="17"/>
      <c r="AF609" s="17"/>
      <c r="AG609" s="17"/>
      <c r="AH609" s="17"/>
      <c r="AI609" s="17"/>
      <c r="AJ609" s="17"/>
      <c r="AK609" s="17"/>
      <c r="AL609" s="17"/>
      <c r="AM609" s="17"/>
      <c r="AN609" s="17"/>
      <c r="AO609" s="17"/>
      <c r="AP609" s="17"/>
      <c r="AQ609" s="17"/>
      <c r="AR609" s="17"/>
      <c r="AS609" s="17"/>
      <c r="AT609" s="17"/>
      <c r="AU609" s="17"/>
      <c r="AV609" s="17"/>
      <c r="AW609" s="17"/>
      <c r="AX609" s="17"/>
      <c r="AY609" s="17"/>
      <c r="AZ609" s="17"/>
      <c r="BA609" s="17"/>
      <c r="BB609" s="17"/>
      <c r="BC609" s="17"/>
      <c r="BD609" s="17"/>
      <c r="BE609" s="17"/>
    </row>
    <row r="610" spans="1:57" s="20" customFormat="1" ht="12.75" customHeight="1" x14ac:dyDescent="0.25">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c r="AA610" s="17"/>
      <c r="AB610" s="17"/>
      <c r="AC610" s="17"/>
      <c r="AD610" s="17"/>
      <c r="AE610" s="17"/>
      <c r="AF610" s="17"/>
      <c r="AG610" s="17"/>
      <c r="AH610" s="17"/>
      <c r="AI610" s="17"/>
      <c r="AJ610" s="17"/>
      <c r="AK610" s="17"/>
      <c r="AL610" s="17"/>
      <c r="AM610" s="17"/>
      <c r="AN610" s="17"/>
      <c r="AO610" s="17"/>
      <c r="AP610" s="17"/>
      <c r="AQ610" s="17"/>
      <c r="AR610" s="17"/>
      <c r="AS610" s="17"/>
      <c r="AT610" s="17"/>
      <c r="AU610" s="17"/>
      <c r="AV610" s="17"/>
      <c r="AW610" s="17"/>
      <c r="AX610" s="17"/>
      <c r="AY610" s="17"/>
      <c r="AZ610" s="17"/>
      <c r="BA610" s="17"/>
      <c r="BB610" s="17"/>
      <c r="BC610" s="17"/>
      <c r="BD610" s="17"/>
      <c r="BE610" s="17"/>
    </row>
    <row r="611" spans="1:57" s="20" customFormat="1" ht="12.75" customHeight="1" x14ac:dyDescent="0.25">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c r="AA611" s="17"/>
      <c r="AB611" s="17"/>
      <c r="AC611" s="17"/>
      <c r="AD611" s="17"/>
      <c r="AE611" s="17"/>
      <c r="AF611" s="17"/>
      <c r="AG611" s="17"/>
      <c r="AH611" s="17"/>
      <c r="AI611" s="17"/>
      <c r="AJ611" s="17"/>
      <c r="AK611" s="17"/>
      <c r="AL611" s="17"/>
      <c r="AM611" s="17"/>
      <c r="AN611" s="17"/>
      <c r="AO611" s="17"/>
      <c r="AP611" s="17"/>
      <c r="AQ611" s="17"/>
      <c r="AR611" s="17"/>
      <c r="AS611" s="17"/>
      <c r="AT611" s="17"/>
      <c r="AU611" s="17"/>
      <c r="AV611" s="17"/>
      <c r="AW611" s="17"/>
      <c r="AX611" s="17"/>
      <c r="AY611" s="17"/>
      <c r="AZ611" s="17"/>
      <c r="BA611" s="17"/>
      <c r="BB611" s="17"/>
      <c r="BC611" s="17"/>
      <c r="BD611" s="17"/>
      <c r="BE611" s="17"/>
    </row>
    <row r="612" spans="1:57" s="20" customFormat="1" ht="12.75" customHeight="1" x14ac:dyDescent="0.25">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c r="AA612" s="17"/>
      <c r="AB612" s="17"/>
      <c r="AC612" s="17"/>
      <c r="AD612" s="17"/>
      <c r="AE612" s="17"/>
      <c r="AF612" s="17"/>
      <c r="AG612" s="17"/>
      <c r="AH612" s="17"/>
      <c r="AI612" s="17"/>
      <c r="AJ612" s="17"/>
      <c r="AK612" s="17"/>
      <c r="AL612" s="17"/>
      <c r="AM612" s="17"/>
      <c r="AN612" s="17"/>
      <c r="AO612" s="17"/>
      <c r="AP612" s="17"/>
      <c r="AQ612" s="17"/>
      <c r="AR612" s="17"/>
      <c r="AS612" s="17"/>
      <c r="AT612" s="17"/>
      <c r="AU612" s="17"/>
      <c r="AV612" s="17"/>
      <c r="AW612" s="17"/>
      <c r="AX612" s="17"/>
      <c r="AY612" s="17"/>
      <c r="AZ612" s="17"/>
      <c r="BA612" s="17"/>
      <c r="BB612" s="17"/>
      <c r="BC612" s="17"/>
      <c r="BD612" s="17"/>
      <c r="BE612" s="17"/>
    </row>
    <row r="613" spans="1:57" s="20" customFormat="1" ht="12.75" customHeight="1" x14ac:dyDescent="0.25">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c r="AA613" s="17"/>
      <c r="AB613" s="17"/>
      <c r="AC613" s="17"/>
      <c r="AD613" s="17"/>
      <c r="AE613" s="17"/>
      <c r="AF613" s="17"/>
      <c r="AG613" s="17"/>
      <c r="AH613" s="17"/>
      <c r="AI613" s="17"/>
      <c r="AJ613" s="17"/>
      <c r="AK613" s="17"/>
      <c r="AL613" s="17"/>
      <c r="AM613" s="17"/>
      <c r="AN613" s="17"/>
      <c r="AO613" s="17"/>
      <c r="AP613" s="17"/>
      <c r="AQ613" s="17"/>
      <c r="AR613" s="17"/>
      <c r="AS613" s="17"/>
      <c r="AT613" s="17"/>
      <c r="AU613" s="17"/>
      <c r="AV613" s="17"/>
      <c r="AW613" s="17"/>
      <c r="AX613" s="17"/>
      <c r="AY613" s="17"/>
      <c r="AZ613" s="17"/>
      <c r="BA613" s="17"/>
      <c r="BB613" s="17"/>
      <c r="BC613" s="17"/>
      <c r="BD613" s="17"/>
      <c r="BE613" s="17"/>
    </row>
    <row r="614" spans="1:57" s="20" customFormat="1" ht="12.75" customHeight="1" x14ac:dyDescent="0.25">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c r="AA614" s="17"/>
      <c r="AB614" s="17"/>
      <c r="AC614" s="17"/>
      <c r="AD614" s="17"/>
      <c r="AE614" s="17"/>
      <c r="AF614" s="17"/>
      <c r="AG614" s="17"/>
      <c r="AH614" s="17"/>
      <c r="AI614" s="17"/>
      <c r="AJ614" s="17"/>
      <c r="AK614" s="17"/>
      <c r="AL614" s="17"/>
      <c r="AM614" s="17"/>
      <c r="AN614" s="17"/>
      <c r="AO614" s="17"/>
      <c r="AP614" s="17"/>
      <c r="AQ614" s="17"/>
      <c r="AR614" s="17"/>
      <c r="AS614" s="17"/>
      <c r="AT614" s="17"/>
      <c r="AU614" s="17"/>
      <c r="AV614" s="17"/>
      <c r="AW614" s="17"/>
      <c r="AX614" s="17"/>
      <c r="AY614" s="17"/>
      <c r="AZ614" s="17"/>
      <c r="BA614" s="17"/>
      <c r="BB614" s="17"/>
      <c r="BC614" s="17"/>
      <c r="BD614" s="17"/>
      <c r="BE614" s="17"/>
    </row>
    <row r="615" spans="1:57" s="20" customFormat="1" ht="12.75" customHeight="1" x14ac:dyDescent="0.25">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c r="AA615" s="17"/>
      <c r="AB615" s="17"/>
      <c r="AC615" s="17"/>
      <c r="AD615" s="17"/>
      <c r="AE615" s="17"/>
      <c r="AF615" s="17"/>
      <c r="AG615" s="17"/>
      <c r="AH615" s="17"/>
      <c r="AI615" s="17"/>
      <c r="AJ615" s="17"/>
      <c r="AK615" s="17"/>
      <c r="AL615" s="17"/>
      <c r="AM615" s="17"/>
      <c r="AN615" s="17"/>
      <c r="AO615" s="17"/>
      <c r="AP615" s="17"/>
      <c r="AQ615" s="17"/>
      <c r="AR615" s="17"/>
      <c r="AS615" s="17"/>
      <c r="AT615" s="17"/>
      <c r="AU615" s="17"/>
      <c r="AV615" s="17"/>
      <c r="AW615" s="17"/>
      <c r="AX615" s="17"/>
      <c r="AY615" s="17"/>
      <c r="AZ615" s="17"/>
      <c r="BA615" s="17"/>
      <c r="BB615" s="17"/>
      <c r="BC615" s="17"/>
      <c r="BD615" s="17"/>
      <c r="BE615" s="17"/>
    </row>
    <row r="616" spans="1:57" s="20" customFormat="1" ht="12.75" customHeight="1" x14ac:dyDescent="0.25">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c r="AA616" s="17"/>
      <c r="AB616" s="17"/>
      <c r="AC616" s="17"/>
      <c r="AD616" s="17"/>
      <c r="AE616" s="17"/>
      <c r="AF616" s="17"/>
      <c r="AG616" s="17"/>
      <c r="AH616" s="17"/>
      <c r="AI616" s="17"/>
      <c r="AJ616" s="17"/>
      <c r="AK616" s="17"/>
      <c r="AL616" s="17"/>
      <c r="AM616" s="17"/>
      <c r="AN616" s="17"/>
      <c r="AO616" s="17"/>
      <c r="AP616" s="17"/>
      <c r="AQ616" s="17"/>
      <c r="AR616" s="17"/>
      <c r="AS616" s="17"/>
      <c r="AT616" s="17"/>
      <c r="AU616" s="17"/>
      <c r="AV616" s="17"/>
      <c r="AW616" s="17"/>
      <c r="AX616" s="17"/>
      <c r="AY616" s="17"/>
      <c r="AZ616" s="17"/>
      <c r="BA616" s="17"/>
      <c r="BB616" s="17"/>
      <c r="BC616" s="17"/>
      <c r="BD616" s="17"/>
      <c r="BE616" s="17"/>
    </row>
    <row r="617" spans="1:57" s="20" customFormat="1" ht="12.75" customHeight="1" x14ac:dyDescent="0.25">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c r="AD617" s="17"/>
      <c r="AE617" s="17"/>
      <c r="AF617" s="17"/>
      <c r="AG617" s="17"/>
      <c r="AH617" s="17"/>
      <c r="AI617" s="17"/>
      <c r="AJ617" s="17"/>
      <c r="AK617" s="17"/>
      <c r="AL617" s="17"/>
      <c r="AM617" s="17"/>
      <c r="AN617" s="17"/>
      <c r="AO617" s="17"/>
      <c r="AP617" s="17"/>
      <c r="AQ617" s="17"/>
      <c r="AR617" s="17"/>
      <c r="AS617" s="17"/>
      <c r="AT617" s="17"/>
      <c r="AU617" s="17"/>
      <c r="AV617" s="17"/>
      <c r="AW617" s="17"/>
      <c r="AX617" s="17"/>
      <c r="AY617" s="17"/>
      <c r="AZ617" s="17"/>
      <c r="BA617" s="17"/>
      <c r="BB617" s="17"/>
      <c r="BC617" s="17"/>
      <c r="BD617" s="17"/>
      <c r="BE617" s="17"/>
    </row>
    <row r="618" spans="1:57" s="20" customFormat="1" ht="12.75" customHeight="1" x14ac:dyDescent="0.25">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c r="AB618" s="17"/>
      <c r="AC618" s="17"/>
      <c r="AD618" s="17"/>
      <c r="AE618" s="17"/>
      <c r="AF618" s="17"/>
      <c r="AG618" s="17"/>
      <c r="AH618" s="17"/>
      <c r="AI618" s="17"/>
      <c r="AJ618" s="17"/>
      <c r="AK618" s="17"/>
      <c r="AL618" s="17"/>
      <c r="AM618" s="17"/>
      <c r="AN618" s="17"/>
      <c r="AO618" s="17"/>
      <c r="AP618" s="17"/>
      <c r="AQ618" s="17"/>
      <c r="AR618" s="17"/>
      <c r="AS618" s="17"/>
      <c r="AT618" s="17"/>
      <c r="AU618" s="17"/>
      <c r="AV618" s="17"/>
      <c r="AW618" s="17"/>
      <c r="AX618" s="17"/>
      <c r="AY618" s="17"/>
      <c r="AZ618" s="17"/>
      <c r="BA618" s="17"/>
      <c r="BB618" s="17"/>
      <c r="BC618" s="17"/>
      <c r="BD618" s="17"/>
      <c r="BE618" s="17"/>
    </row>
    <row r="619" spans="1:57" s="20" customFormat="1" ht="12.75" customHeight="1" x14ac:dyDescent="0.25">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c r="AA619" s="17"/>
      <c r="AB619" s="17"/>
      <c r="AC619" s="17"/>
      <c r="AD619" s="17"/>
      <c r="AE619" s="17"/>
      <c r="AF619" s="17"/>
      <c r="AG619" s="17"/>
      <c r="AH619" s="17"/>
      <c r="AI619" s="17"/>
      <c r="AJ619" s="17"/>
      <c r="AK619" s="17"/>
      <c r="AL619" s="17"/>
      <c r="AM619" s="17"/>
      <c r="AN619" s="17"/>
      <c r="AO619" s="17"/>
      <c r="AP619" s="17"/>
      <c r="AQ619" s="17"/>
      <c r="AR619" s="17"/>
      <c r="AS619" s="17"/>
      <c r="AT619" s="17"/>
      <c r="AU619" s="17"/>
      <c r="AV619" s="17"/>
      <c r="AW619" s="17"/>
      <c r="AX619" s="17"/>
      <c r="AY619" s="17"/>
      <c r="AZ619" s="17"/>
      <c r="BA619" s="17"/>
      <c r="BB619" s="17"/>
      <c r="BC619" s="17"/>
      <c r="BD619" s="17"/>
      <c r="BE619" s="17"/>
    </row>
    <row r="620" spans="1:57" s="20" customFormat="1" ht="12.75" customHeight="1" x14ac:dyDescent="0.25">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c r="AA620" s="17"/>
      <c r="AB620" s="17"/>
      <c r="AC620" s="17"/>
      <c r="AD620" s="17"/>
      <c r="AE620" s="17"/>
      <c r="AF620" s="17"/>
      <c r="AG620" s="17"/>
      <c r="AH620" s="17"/>
      <c r="AI620" s="17"/>
      <c r="AJ620" s="17"/>
      <c r="AK620" s="17"/>
      <c r="AL620" s="17"/>
      <c r="AM620" s="17"/>
      <c r="AN620" s="17"/>
      <c r="AO620" s="17"/>
      <c r="AP620" s="17"/>
      <c r="AQ620" s="17"/>
      <c r="AR620" s="17"/>
      <c r="AS620" s="17"/>
      <c r="AT620" s="17"/>
      <c r="AU620" s="17"/>
      <c r="AV620" s="17"/>
      <c r="AW620" s="17"/>
      <c r="AX620" s="17"/>
      <c r="AY620" s="17"/>
      <c r="AZ620" s="17"/>
      <c r="BA620" s="17"/>
      <c r="BB620" s="17"/>
      <c r="BC620" s="17"/>
      <c r="BD620" s="17"/>
      <c r="BE620" s="17"/>
    </row>
    <row r="621" spans="1:57" s="20" customFormat="1" ht="12.75" customHeight="1" x14ac:dyDescent="0.25">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c r="AA621" s="17"/>
      <c r="AB621" s="17"/>
      <c r="AC621" s="17"/>
      <c r="AD621" s="17"/>
      <c r="AE621" s="17"/>
      <c r="AF621" s="17"/>
      <c r="AG621" s="17"/>
      <c r="AH621" s="17"/>
      <c r="AI621" s="17"/>
      <c r="AJ621" s="17"/>
      <c r="AK621" s="17"/>
      <c r="AL621" s="17"/>
      <c r="AM621" s="17"/>
      <c r="AN621" s="17"/>
      <c r="AO621" s="17"/>
      <c r="AP621" s="17"/>
      <c r="AQ621" s="17"/>
      <c r="AR621" s="17"/>
      <c r="AS621" s="17"/>
      <c r="AT621" s="17"/>
      <c r="AU621" s="17"/>
      <c r="AV621" s="17"/>
      <c r="AW621" s="17"/>
      <c r="AX621" s="17"/>
      <c r="AY621" s="17"/>
      <c r="AZ621" s="17"/>
      <c r="BA621" s="17"/>
      <c r="BB621" s="17"/>
      <c r="BC621" s="17"/>
      <c r="BD621" s="17"/>
      <c r="BE621" s="17"/>
    </row>
    <row r="622" spans="1:57" s="20" customFormat="1" ht="12.75" customHeight="1" x14ac:dyDescent="0.25">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c r="AA622" s="17"/>
      <c r="AB622" s="17"/>
      <c r="AC622" s="17"/>
      <c r="AD622" s="17"/>
      <c r="AE622" s="17"/>
      <c r="AF622" s="17"/>
      <c r="AG622" s="17"/>
      <c r="AH622" s="17"/>
      <c r="AI622" s="17"/>
      <c r="AJ622" s="17"/>
      <c r="AK622" s="17"/>
      <c r="AL622" s="17"/>
      <c r="AM622" s="17"/>
      <c r="AN622" s="17"/>
      <c r="AO622" s="17"/>
      <c r="AP622" s="17"/>
      <c r="AQ622" s="17"/>
      <c r="AR622" s="17"/>
      <c r="AS622" s="17"/>
      <c r="AT622" s="17"/>
      <c r="AU622" s="17"/>
      <c r="AV622" s="17"/>
      <c r="AW622" s="17"/>
      <c r="AX622" s="17"/>
      <c r="AY622" s="17"/>
      <c r="AZ622" s="17"/>
      <c r="BA622" s="17"/>
      <c r="BB622" s="17"/>
      <c r="BC622" s="17"/>
      <c r="BD622" s="17"/>
      <c r="BE622" s="17"/>
    </row>
    <row r="623" spans="1:57" s="20" customFormat="1" ht="12.75" customHeight="1" x14ac:dyDescent="0.25">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c r="AA623" s="17"/>
      <c r="AB623" s="17"/>
      <c r="AC623" s="17"/>
      <c r="AD623" s="17"/>
      <c r="AE623" s="17"/>
      <c r="AF623" s="17"/>
      <c r="AG623" s="17"/>
      <c r="AH623" s="17"/>
      <c r="AI623" s="17"/>
      <c r="AJ623" s="17"/>
      <c r="AK623" s="17"/>
      <c r="AL623" s="17"/>
      <c r="AM623" s="17"/>
      <c r="AN623" s="17"/>
      <c r="AO623" s="17"/>
      <c r="AP623" s="17"/>
      <c r="AQ623" s="17"/>
      <c r="AR623" s="17"/>
      <c r="AS623" s="17"/>
      <c r="AT623" s="17"/>
      <c r="AU623" s="17"/>
      <c r="AV623" s="17"/>
      <c r="AW623" s="17"/>
      <c r="AX623" s="17"/>
      <c r="AY623" s="17"/>
      <c r="AZ623" s="17"/>
      <c r="BA623" s="17"/>
      <c r="BB623" s="17"/>
      <c r="BC623" s="17"/>
      <c r="BD623" s="17"/>
      <c r="BE623" s="17"/>
    </row>
    <row r="624" spans="1:57" s="20" customFormat="1" ht="12.75" customHeight="1" x14ac:dyDescent="0.25">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c r="AA624" s="17"/>
      <c r="AB624" s="17"/>
      <c r="AC624" s="17"/>
      <c r="AD624" s="17"/>
      <c r="AE624" s="17"/>
      <c r="AF624" s="17"/>
      <c r="AG624" s="17"/>
      <c r="AH624" s="17"/>
      <c r="AI624" s="17"/>
      <c r="AJ624" s="17"/>
      <c r="AK624" s="17"/>
      <c r="AL624" s="17"/>
      <c r="AM624" s="17"/>
      <c r="AN624" s="17"/>
      <c r="AO624" s="17"/>
      <c r="AP624" s="17"/>
      <c r="AQ624" s="17"/>
      <c r="AR624" s="17"/>
      <c r="AS624" s="17"/>
      <c r="AT624" s="17"/>
      <c r="AU624" s="17"/>
      <c r="AV624" s="17"/>
      <c r="AW624" s="17"/>
      <c r="AX624" s="17"/>
      <c r="AY624" s="17"/>
      <c r="AZ624" s="17"/>
      <c r="BA624" s="17"/>
      <c r="BB624" s="17"/>
      <c r="BC624" s="17"/>
      <c r="BD624" s="17"/>
      <c r="BE624" s="17"/>
    </row>
    <row r="625" spans="1:57" s="20" customFormat="1" ht="12.75" customHeight="1" x14ac:dyDescent="0.25">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c r="AB625" s="17"/>
      <c r="AC625" s="17"/>
      <c r="AD625" s="17"/>
      <c r="AE625" s="17"/>
      <c r="AF625" s="17"/>
      <c r="AG625" s="17"/>
      <c r="AH625" s="17"/>
      <c r="AI625" s="17"/>
      <c r="AJ625" s="17"/>
      <c r="AK625" s="17"/>
      <c r="AL625" s="17"/>
      <c r="AM625" s="17"/>
      <c r="AN625" s="17"/>
      <c r="AO625" s="17"/>
      <c r="AP625" s="17"/>
      <c r="AQ625" s="17"/>
      <c r="AR625" s="17"/>
      <c r="AS625" s="17"/>
      <c r="AT625" s="17"/>
      <c r="AU625" s="17"/>
      <c r="AV625" s="17"/>
      <c r="AW625" s="17"/>
      <c r="AX625" s="17"/>
      <c r="AY625" s="17"/>
      <c r="AZ625" s="17"/>
      <c r="BA625" s="17"/>
      <c r="BB625" s="17"/>
      <c r="BC625" s="17"/>
      <c r="BD625" s="17"/>
      <c r="BE625" s="17"/>
    </row>
    <row r="626" spans="1:57" s="20" customFormat="1" ht="12.75" customHeight="1" x14ac:dyDescent="0.25">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c r="AA626" s="17"/>
      <c r="AB626" s="17"/>
      <c r="AC626" s="17"/>
      <c r="AD626" s="17"/>
      <c r="AE626" s="17"/>
      <c r="AF626" s="17"/>
      <c r="AG626" s="17"/>
      <c r="AH626" s="17"/>
      <c r="AI626" s="17"/>
      <c r="AJ626" s="17"/>
      <c r="AK626" s="17"/>
      <c r="AL626" s="17"/>
      <c r="AM626" s="17"/>
      <c r="AN626" s="17"/>
      <c r="AO626" s="17"/>
      <c r="AP626" s="17"/>
      <c r="AQ626" s="17"/>
      <c r="AR626" s="17"/>
      <c r="AS626" s="17"/>
      <c r="AT626" s="17"/>
      <c r="AU626" s="17"/>
      <c r="AV626" s="17"/>
      <c r="AW626" s="17"/>
      <c r="AX626" s="17"/>
      <c r="AY626" s="17"/>
      <c r="AZ626" s="17"/>
      <c r="BA626" s="17"/>
      <c r="BB626" s="17"/>
      <c r="BC626" s="17"/>
      <c r="BD626" s="17"/>
      <c r="BE626" s="17"/>
    </row>
    <row r="627" spans="1:57" s="20" customFormat="1" ht="12.75" customHeight="1" x14ac:dyDescent="0.25">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c r="AA627" s="17"/>
      <c r="AB627" s="17"/>
      <c r="AC627" s="17"/>
      <c r="AD627" s="17"/>
      <c r="AE627" s="17"/>
      <c r="AF627" s="17"/>
      <c r="AG627" s="17"/>
      <c r="AH627" s="17"/>
      <c r="AI627" s="17"/>
      <c r="AJ627" s="17"/>
      <c r="AK627" s="17"/>
      <c r="AL627" s="17"/>
      <c r="AM627" s="17"/>
      <c r="AN627" s="17"/>
      <c r="AO627" s="17"/>
      <c r="AP627" s="17"/>
      <c r="AQ627" s="17"/>
      <c r="AR627" s="17"/>
      <c r="AS627" s="17"/>
      <c r="AT627" s="17"/>
      <c r="AU627" s="17"/>
      <c r="AV627" s="17"/>
      <c r="AW627" s="17"/>
      <c r="AX627" s="17"/>
      <c r="AY627" s="17"/>
      <c r="AZ627" s="17"/>
      <c r="BA627" s="17"/>
      <c r="BB627" s="17"/>
      <c r="BC627" s="17"/>
      <c r="BD627" s="17"/>
      <c r="BE627" s="17"/>
    </row>
    <row r="628" spans="1:57" s="20" customFormat="1" ht="12.75" customHeight="1" x14ac:dyDescent="0.25">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c r="AA628" s="17"/>
      <c r="AB628" s="17"/>
      <c r="AC628" s="17"/>
      <c r="AD628" s="17"/>
      <c r="AE628" s="17"/>
      <c r="AF628" s="17"/>
      <c r="AG628" s="17"/>
      <c r="AH628" s="17"/>
      <c r="AI628" s="17"/>
      <c r="AJ628" s="17"/>
      <c r="AK628" s="17"/>
      <c r="AL628" s="17"/>
      <c r="AM628" s="17"/>
      <c r="AN628" s="17"/>
      <c r="AO628" s="17"/>
      <c r="AP628" s="17"/>
      <c r="AQ628" s="17"/>
      <c r="AR628" s="17"/>
      <c r="AS628" s="17"/>
      <c r="AT628" s="17"/>
      <c r="AU628" s="17"/>
      <c r="AV628" s="17"/>
      <c r="AW628" s="17"/>
      <c r="AX628" s="17"/>
      <c r="AY628" s="17"/>
      <c r="AZ628" s="17"/>
      <c r="BA628" s="17"/>
      <c r="BB628" s="17"/>
      <c r="BC628" s="17"/>
      <c r="BD628" s="17"/>
      <c r="BE628" s="17"/>
    </row>
    <row r="629" spans="1:57" s="20" customFormat="1" ht="12.75" customHeight="1" x14ac:dyDescent="0.25">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c r="AA629" s="17"/>
      <c r="AB629" s="17"/>
      <c r="AC629" s="17"/>
      <c r="AD629" s="17"/>
      <c r="AE629" s="17"/>
      <c r="AF629" s="17"/>
      <c r="AG629" s="17"/>
      <c r="AH629" s="17"/>
      <c r="AI629" s="17"/>
      <c r="AJ629" s="17"/>
      <c r="AK629" s="17"/>
      <c r="AL629" s="17"/>
      <c r="AM629" s="17"/>
      <c r="AN629" s="17"/>
      <c r="AO629" s="17"/>
      <c r="AP629" s="17"/>
      <c r="AQ629" s="17"/>
      <c r="AR629" s="17"/>
      <c r="AS629" s="17"/>
      <c r="AT629" s="17"/>
      <c r="AU629" s="17"/>
      <c r="AV629" s="17"/>
      <c r="AW629" s="17"/>
      <c r="AX629" s="17"/>
      <c r="AY629" s="17"/>
      <c r="AZ629" s="17"/>
      <c r="BA629" s="17"/>
      <c r="BB629" s="17"/>
      <c r="BC629" s="17"/>
      <c r="BD629" s="17"/>
      <c r="BE629" s="17"/>
    </row>
    <row r="630" spans="1:57" s="20" customFormat="1" ht="12.75" customHeight="1" x14ac:dyDescent="0.25">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c r="AA630" s="17"/>
      <c r="AB630" s="17"/>
      <c r="AC630" s="17"/>
      <c r="AD630" s="17"/>
      <c r="AE630" s="17"/>
      <c r="AF630" s="17"/>
      <c r="AG630" s="17"/>
      <c r="AH630" s="17"/>
      <c r="AI630" s="17"/>
      <c r="AJ630" s="17"/>
      <c r="AK630" s="17"/>
      <c r="AL630" s="17"/>
      <c r="AM630" s="17"/>
      <c r="AN630" s="17"/>
      <c r="AO630" s="17"/>
      <c r="AP630" s="17"/>
      <c r="AQ630" s="17"/>
      <c r="AR630" s="17"/>
      <c r="AS630" s="17"/>
      <c r="AT630" s="17"/>
      <c r="AU630" s="17"/>
      <c r="AV630" s="17"/>
      <c r="AW630" s="17"/>
      <c r="AX630" s="17"/>
      <c r="AY630" s="17"/>
      <c r="AZ630" s="17"/>
      <c r="BA630" s="17"/>
      <c r="BB630" s="17"/>
      <c r="BC630" s="17"/>
      <c r="BD630" s="17"/>
      <c r="BE630" s="17"/>
    </row>
    <row r="631" spans="1:57" s="20" customFormat="1" ht="12.75" customHeight="1" x14ac:dyDescent="0.25">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c r="AG631" s="17"/>
      <c r="AH631" s="17"/>
      <c r="AI631" s="17"/>
      <c r="AJ631" s="17"/>
      <c r="AK631" s="17"/>
      <c r="AL631" s="17"/>
      <c r="AM631" s="17"/>
      <c r="AN631" s="17"/>
      <c r="AO631" s="17"/>
      <c r="AP631" s="17"/>
      <c r="AQ631" s="17"/>
      <c r="AR631" s="17"/>
      <c r="AS631" s="17"/>
      <c r="AT631" s="17"/>
      <c r="AU631" s="17"/>
      <c r="AV631" s="17"/>
      <c r="AW631" s="17"/>
      <c r="AX631" s="17"/>
      <c r="AY631" s="17"/>
      <c r="AZ631" s="17"/>
      <c r="BA631" s="17"/>
      <c r="BB631" s="17"/>
      <c r="BC631" s="17"/>
      <c r="BD631" s="17"/>
      <c r="BE631" s="17"/>
    </row>
    <row r="632" spans="1:57" s="20" customFormat="1" ht="12.75" customHeight="1" x14ac:dyDescent="0.25">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17"/>
      <c r="AE632" s="17"/>
      <c r="AF632" s="17"/>
      <c r="AG632" s="17"/>
      <c r="AH632" s="17"/>
      <c r="AI632" s="17"/>
      <c r="AJ632" s="17"/>
      <c r="AK632" s="17"/>
      <c r="AL632" s="17"/>
      <c r="AM632" s="17"/>
      <c r="AN632" s="17"/>
      <c r="AO632" s="17"/>
      <c r="AP632" s="17"/>
      <c r="AQ632" s="17"/>
      <c r="AR632" s="17"/>
      <c r="AS632" s="17"/>
      <c r="AT632" s="17"/>
      <c r="AU632" s="17"/>
      <c r="AV632" s="17"/>
      <c r="AW632" s="17"/>
      <c r="AX632" s="17"/>
      <c r="AY632" s="17"/>
      <c r="AZ632" s="17"/>
      <c r="BA632" s="17"/>
      <c r="BB632" s="17"/>
      <c r="BC632" s="17"/>
      <c r="BD632" s="17"/>
      <c r="BE632" s="17"/>
    </row>
    <row r="633" spans="1:57" s="20" customFormat="1" ht="12.75" customHeight="1" x14ac:dyDescent="0.25">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c r="AA633" s="17"/>
      <c r="AB633" s="17"/>
      <c r="AC633" s="17"/>
      <c r="AD633" s="17"/>
      <c r="AE633" s="17"/>
      <c r="AF633" s="17"/>
      <c r="AG633" s="17"/>
      <c r="AH633" s="17"/>
      <c r="AI633" s="17"/>
      <c r="AJ633" s="17"/>
      <c r="AK633" s="17"/>
      <c r="AL633" s="17"/>
      <c r="AM633" s="17"/>
      <c r="AN633" s="17"/>
      <c r="AO633" s="17"/>
      <c r="AP633" s="17"/>
      <c r="AQ633" s="17"/>
      <c r="AR633" s="17"/>
      <c r="AS633" s="17"/>
      <c r="AT633" s="17"/>
      <c r="AU633" s="17"/>
      <c r="AV633" s="17"/>
      <c r="AW633" s="17"/>
      <c r="AX633" s="17"/>
      <c r="AY633" s="17"/>
      <c r="AZ633" s="17"/>
      <c r="BA633" s="17"/>
      <c r="BB633" s="17"/>
      <c r="BC633" s="17"/>
      <c r="BD633" s="17"/>
      <c r="BE633" s="17"/>
    </row>
    <row r="634" spans="1:57" s="20" customFormat="1" ht="12.75" customHeight="1" x14ac:dyDescent="0.25">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c r="AA634" s="17"/>
      <c r="AB634" s="17"/>
      <c r="AC634" s="17"/>
      <c r="AD634" s="17"/>
      <c r="AE634" s="17"/>
      <c r="AF634" s="17"/>
      <c r="AG634" s="17"/>
      <c r="AH634" s="17"/>
      <c r="AI634" s="17"/>
      <c r="AJ634" s="17"/>
      <c r="AK634" s="17"/>
      <c r="AL634" s="17"/>
      <c r="AM634" s="17"/>
      <c r="AN634" s="17"/>
      <c r="AO634" s="17"/>
      <c r="AP634" s="17"/>
      <c r="AQ634" s="17"/>
      <c r="AR634" s="17"/>
      <c r="AS634" s="17"/>
      <c r="AT634" s="17"/>
      <c r="AU634" s="17"/>
      <c r="AV634" s="17"/>
      <c r="AW634" s="17"/>
      <c r="AX634" s="17"/>
      <c r="AY634" s="17"/>
      <c r="AZ634" s="17"/>
      <c r="BA634" s="17"/>
      <c r="BB634" s="17"/>
      <c r="BC634" s="17"/>
      <c r="BD634" s="17"/>
      <c r="BE634" s="17"/>
    </row>
    <row r="635" spans="1:57" s="20" customFormat="1" ht="12.75" customHeight="1" x14ac:dyDescent="0.25">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c r="AA635" s="17"/>
      <c r="AB635" s="17"/>
      <c r="AC635" s="17"/>
      <c r="AD635" s="17"/>
      <c r="AE635" s="17"/>
      <c r="AF635" s="17"/>
      <c r="AG635" s="17"/>
      <c r="AH635" s="17"/>
      <c r="AI635" s="17"/>
      <c r="AJ635" s="17"/>
      <c r="AK635" s="17"/>
      <c r="AL635" s="17"/>
      <c r="AM635" s="17"/>
      <c r="AN635" s="17"/>
      <c r="AO635" s="17"/>
      <c r="AP635" s="17"/>
      <c r="AQ635" s="17"/>
      <c r="AR635" s="17"/>
      <c r="AS635" s="17"/>
      <c r="AT635" s="17"/>
      <c r="AU635" s="17"/>
      <c r="AV635" s="17"/>
      <c r="AW635" s="17"/>
      <c r="AX635" s="17"/>
      <c r="AY635" s="17"/>
      <c r="AZ635" s="17"/>
      <c r="BA635" s="17"/>
      <c r="BB635" s="17"/>
      <c r="BC635" s="17"/>
      <c r="BD635" s="17"/>
      <c r="BE635" s="17"/>
    </row>
    <row r="636" spans="1:57" s="20" customFormat="1" ht="12.75" customHeight="1" x14ac:dyDescent="0.25">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c r="AB636" s="17"/>
      <c r="AC636" s="17"/>
      <c r="AD636" s="17"/>
      <c r="AE636" s="17"/>
      <c r="AF636" s="17"/>
      <c r="AG636" s="17"/>
      <c r="AH636" s="17"/>
      <c r="AI636" s="17"/>
      <c r="AJ636" s="17"/>
      <c r="AK636" s="17"/>
      <c r="AL636" s="17"/>
      <c r="AM636" s="17"/>
      <c r="AN636" s="17"/>
      <c r="AO636" s="17"/>
      <c r="AP636" s="17"/>
      <c r="AQ636" s="17"/>
      <c r="AR636" s="17"/>
      <c r="AS636" s="17"/>
      <c r="AT636" s="17"/>
      <c r="AU636" s="17"/>
      <c r="AV636" s="17"/>
      <c r="AW636" s="17"/>
      <c r="AX636" s="17"/>
      <c r="AY636" s="17"/>
      <c r="AZ636" s="17"/>
      <c r="BA636" s="17"/>
      <c r="BB636" s="17"/>
      <c r="BC636" s="17"/>
      <c r="BD636" s="17"/>
      <c r="BE636" s="17"/>
    </row>
    <row r="637" spans="1:57" s="20" customFormat="1" ht="12.75" customHeight="1" x14ac:dyDescent="0.25">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c r="AA637" s="17"/>
      <c r="AB637" s="17"/>
      <c r="AC637" s="17"/>
      <c r="AD637" s="17"/>
      <c r="AE637" s="17"/>
      <c r="AF637" s="17"/>
      <c r="AG637" s="17"/>
      <c r="AH637" s="17"/>
      <c r="AI637" s="17"/>
      <c r="AJ637" s="17"/>
      <c r="AK637" s="17"/>
      <c r="AL637" s="17"/>
      <c r="AM637" s="17"/>
      <c r="AN637" s="17"/>
      <c r="AO637" s="17"/>
      <c r="AP637" s="17"/>
      <c r="AQ637" s="17"/>
      <c r="AR637" s="17"/>
      <c r="AS637" s="17"/>
      <c r="AT637" s="17"/>
      <c r="AU637" s="17"/>
      <c r="AV637" s="17"/>
      <c r="AW637" s="17"/>
      <c r="AX637" s="17"/>
      <c r="AY637" s="17"/>
      <c r="AZ637" s="17"/>
      <c r="BA637" s="17"/>
      <c r="BB637" s="17"/>
      <c r="BC637" s="17"/>
      <c r="BD637" s="17"/>
      <c r="BE637" s="17"/>
    </row>
    <row r="638" spans="1:57" s="20" customFormat="1" ht="12.75" customHeight="1" x14ac:dyDescent="0.25">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c r="AA638" s="17"/>
      <c r="AB638" s="17"/>
      <c r="AC638" s="17"/>
      <c r="AD638" s="17"/>
      <c r="AE638" s="17"/>
      <c r="AF638" s="17"/>
      <c r="AG638" s="17"/>
      <c r="AH638" s="17"/>
      <c r="AI638" s="17"/>
      <c r="AJ638" s="17"/>
      <c r="AK638" s="17"/>
      <c r="AL638" s="17"/>
      <c r="AM638" s="17"/>
      <c r="AN638" s="17"/>
      <c r="AO638" s="17"/>
      <c r="AP638" s="17"/>
      <c r="AQ638" s="17"/>
      <c r="AR638" s="17"/>
      <c r="AS638" s="17"/>
      <c r="AT638" s="17"/>
      <c r="AU638" s="17"/>
      <c r="AV638" s="17"/>
      <c r="AW638" s="17"/>
      <c r="AX638" s="17"/>
      <c r="AY638" s="17"/>
      <c r="AZ638" s="17"/>
      <c r="BA638" s="17"/>
      <c r="BB638" s="17"/>
      <c r="BC638" s="17"/>
      <c r="BD638" s="17"/>
      <c r="BE638" s="17"/>
    </row>
    <row r="639" spans="1:57" s="20" customFormat="1" ht="12.75" customHeight="1" x14ac:dyDescent="0.25">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c r="AA639" s="17"/>
      <c r="AB639" s="17"/>
      <c r="AC639" s="17"/>
      <c r="AD639" s="17"/>
      <c r="AE639" s="17"/>
      <c r="AF639" s="17"/>
      <c r="AG639" s="17"/>
      <c r="AH639" s="17"/>
      <c r="AI639" s="17"/>
      <c r="AJ639" s="17"/>
      <c r="AK639" s="17"/>
      <c r="AL639" s="17"/>
      <c r="AM639" s="17"/>
      <c r="AN639" s="17"/>
      <c r="AO639" s="17"/>
      <c r="AP639" s="17"/>
      <c r="AQ639" s="17"/>
      <c r="AR639" s="17"/>
      <c r="AS639" s="17"/>
      <c r="AT639" s="17"/>
      <c r="AU639" s="17"/>
      <c r="AV639" s="17"/>
      <c r="AW639" s="17"/>
      <c r="AX639" s="17"/>
      <c r="AY639" s="17"/>
      <c r="AZ639" s="17"/>
      <c r="BA639" s="17"/>
      <c r="BB639" s="17"/>
      <c r="BC639" s="17"/>
      <c r="BD639" s="17"/>
      <c r="BE639" s="17"/>
    </row>
    <row r="640" spans="1:57" s="20" customFormat="1" ht="12.75" customHeight="1" x14ac:dyDescent="0.25">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c r="AA640" s="17"/>
      <c r="AB640" s="17"/>
      <c r="AC640" s="17"/>
      <c r="AD640" s="17"/>
      <c r="AE640" s="17"/>
      <c r="AF640" s="17"/>
      <c r="AG640" s="17"/>
      <c r="AH640" s="17"/>
      <c r="AI640" s="17"/>
      <c r="AJ640" s="17"/>
      <c r="AK640" s="17"/>
      <c r="AL640" s="17"/>
      <c r="AM640" s="17"/>
      <c r="AN640" s="17"/>
      <c r="AO640" s="17"/>
      <c r="AP640" s="17"/>
      <c r="AQ640" s="17"/>
      <c r="AR640" s="17"/>
      <c r="AS640" s="17"/>
      <c r="AT640" s="17"/>
      <c r="AU640" s="17"/>
      <c r="AV640" s="17"/>
      <c r="AW640" s="17"/>
      <c r="AX640" s="17"/>
      <c r="AY640" s="17"/>
      <c r="AZ640" s="17"/>
      <c r="BA640" s="17"/>
      <c r="BB640" s="17"/>
      <c r="BC640" s="17"/>
      <c r="BD640" s="17"/>
      <c r="BE640" s="17"/>
    </row>
    <row r="641" spans="1:57" s="20" customFormat="1" ht="12.75" customHeight="1" x14ac:dyDescent="0.25">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c r="AA641" s="17"/>
      <c r="AB641" s="17"/>
      <c r="AC641" s="17"/>
      <c r="AD641" s="17"/>
      <c r="AE641" s="17"/>
      <c r="AF641" s="17"/>
      <c r="AG641" s="17"/>
      <c r="AH641" s="17"/>
      <c r="AI641" s="17"/>
      <c r="AJ641" s="17"/>
      <c r="AK641" s="17"/>
      <c r="AL641" s="17"/>
      <c r="AM641" s="17"/>
      <c r="AN641" s="17"/>
      <c r="AO641" s="17"/>
      <c r="AP641" s="17"/>
      <c r="AQ641" s="17"/>
      <c r="AR641" s="17"/>
      <c r="AS641" s="17"/>
      <c r="AT641" s="17"/>
      <c r="AU641" s="17"/>
      <c r="AV641" s="17"/>
      <c r="AW641" s="17"/>
      <c r="AX641" s="17"/>
      <c r="AY641" s="17"/>
      <c r="AZ641" s="17"/>
      <c r="BA641" s="17"/>
      <c r="BB641" s="17"/>
      <c r="BC641" s="17"/>
      <c r="BD641" s="17"/>
      <c r="BE641" s="17"/>
    </row>
    <row r="642" spans="1:57" s="20" customFormat="1" ht="12.75" customHeight="1" x14ac:dyDescent="0.25">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c r="AA642" s="17"/>
      <c r="AB642" s="17"/>
      <c r="AC642" s="17"/>
      <c r="AD642" s="17"/>
      <c r="AE642" s="17"/>
      <c r="AF642" s="17"/>
      <c r="AG642" s="17"/>
      <c r="AH642" s="17"/>
      <c r="AI642" s="17"/>
      <c r="AJ642" s="17"/>
      <c r="AK642" s="17"/>
      <c r="AL642" s="17"/>
      <c r="AM642" s="17"/>
      <c r="AN642" s="17"/>
      <c r="AO642" s="17"/>
      <c r="AP642" s="17"/>
      <c r="AQ642" s="17"/>
      <c r="AR642" s="17"/>
      <c r="AS642" s="17"/>
      <c r="AT642" s="17"/>
      <c r="AU642" s="17"/>
      <c r="AV642" s="17"/>
      <c r="AW642" s="17"/>
      <c r="AX642" s="17"/>
      <c r="AY642" s="17"/>
      <c r="AZ642" s="17"/>
      <c r="BA642" s="17"/>
      <c r="BB642" s="17"/>
      <c r="BC642" s="17"/>
      <c r="BD642" s="17"/>
      <c r="BE642" s="17"/>
    </row>
    <row r="643" spans="1:57" s="20" customFormat="1" ht="12.75" customHeight="1" x14ac:dyDescent="0.25">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c r="AA643" s="17"/>
      <c r="AB643" s="17"/>
      <c r="AC643" s="17"/>
      <c r="AD643" s="17"/>
      <c r="AE643" s="17"/>
      <c r="AF643" s="17"/>
      <c r="AG643" s="17"/>
      <c r="AH643" s="17"/>
      <c r="AI643" s="17"/>
      <c r="AJ643" s="17"/>
      <c r="AK643" s="17"/>
      <c r="AL643" s="17"/>
      <c r="AM643" s="17"/>
      <c r="AN643" s="17"/>
      <c r="AO643" s="17"/>
      <c r="AP643" s="17"/>
      <c r="AQ643" s="17"/>
      <c r="AR643" s="17"/>
      <c r="AS643" s="17"/>
      <c r="AT643" s="17"/>
      <c r="AU643" s="17"/>
      <c r="AV643" s="17"/>
      <c r="AW643" s="17"/>
      <c r="AX643" s="17"/>
      <c r="AY643" s="17"/>
      <c r="AZ643" s="17"/>
      <c r="BA643" s="17"/>
      <c r="BB643" s="17"/>
      <c r="BC643" s="17"/>
      <c r="BD643" s="17"/>
      <c r="BE643" s="17"/>
    </row>
    <row r="644" spans="1:57" s="20" customFormat="1" ht="12.75" customHeight="1" x14ac:dyDescent="0.25">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c r="AA644" s="17"/>
      <c r="AB644" s="17"/>
      <c r="AC644" s="17"/>
      <c r="AD644" s="17"/>
      <c r="AE644" s="17"/>
      <c r="AF644" s="17"/>
      <c r="AG644" s="17"/>
      <c r="AH644" s="17"/>
      <c r="AI644" s="17"/>
      <c r="AJ644" s="17"/>
      <c r="AK644" s="17"/>
      <c r="AL644" s="17"/>
      <c r="AM644" s="17"/>
      <c r="AN644" s="17"/>
      <c r="AO644" s="17"/>
      <c r="AP644" s="17"/>
      <c r="AQ644" s="17"/>
      <c r="AR644" s="17"/>
      <c r="AS644" s="17"/>
      <c r="AT644" s="17"/>
      <c r="AU644" s="17"/>
      <c r="AV644" s="17"/>
      <c r="AW644" s="17"/>
      <c r="AX644" s="17"/>
      <c r="AY644" s="17"/>
      <c r="AZ644" s="17"/>
      <c r="BA644" s="17"/>
      <c r="BB644" s="17"/>
      <c r="BC644" s="17"/>
      <c r="BD644" s="17"/>
      <c r="BE644" s="17"/>
    </row>
    <row r="645" spans="1:57" s="20" customFormat="1" ht="12.75" customHeight="1" x14ac:dyDescent="0.25">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c r="AA645" s="17"/>
      <c r="AB645" s="17"/>
      <c r="AC645" s="17"/>
      <c r="AD645" s="17"/>
      <c r="AE645" s="17"/>
      <c r="AF645" s="17"/>
      <c r="AG645" s="17"/>
      <c r="AH645" s="17"/>
      <c r="AI645" s="17"/>
      <c r="AJ645" s="17"/>
      <c r="AK645" s="17"/>
      <c r="AL645" s="17"/>
      <c r="AM645" s="17"/>
      <c r="AN645" s="17"/>
      <c r="AO645" s="17"/>
      <c r="AP645" s="17"/>
      <c r="AQ645" s="17"/>
      <c r="AR645" s="17"/>
      <c r="AS645" s="17"/>
      <c r="AT645" s="17"/>
      <c r="AU645" s="17"/>
      <c r="AV645" s="17"/>
      <c r="AW645" s="17"/>
      <c r="AX645" s="17"/>
      <c r="AY645" s="17"/>
      <c r="AZ645" s="17"/>
      <c r="BA645" s="17"/>
      <c r="BB645" s="17"/>
      <c r="BC645" s="17"/>
      <c r="BD645" s="17"/>
      <c r="BE645" s="17"/>
    </row>
    <row r="646" spans="1:57" s="20" customFormat="1" ht="12.75" customHeight="1" x14ac:dyDescent="0.25">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c r="AB646" s="17"/>
      <c r="AC646" s="17"/>
      <c r="AD646" s="17"/>
      <c r="AE646" s="17"/>
      <c r="AF646" s="17"/>
      <c r="AG646" s="17"/>
      <c r="AH646" s="17"/>
      <c r="AI646" s="17"/>
      <c r="AJ646" s="17"/>
      <c r="AK646" s="17"/>
      <c r="AL646" s="17"/>
      <c r="AM646" s="17"/>
      <c r="AN646" s="17"/>
      <c r="AO646" s="17"/>
      <c r="AP646" s="17"/>
      <c r="AQ646" s="17"/>
      <c r="AR646" s="17"/>
      <c r="AS646" s="17"/>
      <c r="AT646" s="17"/>
      <c r="AU646" s="17"/>
      <c r="AV646" s="17"/>
      <c r="AW646" s="17"/>
      <c r="AX646" s="17"/>
      <c r="AY646" s="17"/>
      <c r="AZ646" s="17"/>
      <c r="BA646" s="17"/>
      <c r="BB646" s="17"/>
      <c r="BC646" s="17"/>
      <c r="BD646" s="17"/>
      <c r="BE646" s="17"/>
    </row>
    <row r="647" spans="1:57" s="20" customFormat="1" ht="12.75" customHeight="1" x14ac:dyDescent="0.25">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c r="AA647" s="17"/>
      <c r="AB647" s="17"/>
      <c r="AC647" s="17"/>
      <c r="AD647" s="17"/>
      <c r="AE647" s="17"/>
      <c r="AF647" s="17"/>
      <c r="AG647" s="17"/>
      <c r="AH647" s="17"/>
      <c r="AI647" s="17"/>
      <c r="AJ647" s="17"/>
      <c r="AK647" s="17"/>
      <c r="AL647" s="17"/>
      <c r="AM647" s="17"/>
      <c r="AN647" s="17"/>
      <c r="AO647" s="17"/>
      <c r="AP647" s="17"/>
      <c r="AQ647" s="17"/>
      <c r="AR647" s="17"/>
      <c r="AS647" s="17"/>
      <c r="AT647" s="17"/>
      <c r="AU647" s="17"/>
      <c r="AV647" s="17"/>
      <c r="AW647" s="17"/>
      <c r="AX647" s="17"/>
      <c r="AY647" s="17"/>
      <c r="AZ647" s="17"/>
      <c r="BA647" s="17"/>
      <c r="BB647" s="17"/>
      <c r="BC647" s="17"/>
      <c r="BD647" s="17"/>
      <c r="BE647" s="17"/>
    </row>
    <row r="648" spans="1:57" s="20" customFormat="1" ht="12.75" customHeight="1" x14ac:dyDescent="0.25">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c r="AA648" s="17"/>
      <c r="AB648" s="17"/>
      <c r="AC648" s="17"/>
      <c r="AD648" s="17"/>
      <c r="AE648" s="17"/>
      <c r="AF648" s="17"/>
      <c r="AG648" s="17"/>
      <c r="AH648" s="17"/>
      <c r="AI648" s="17"/>
      <c r="AJ648" s="17"/>
      <c r="AK648" s="17"/>
      <c r="AL648" s="17"/>
      <c r="AM648" s="17"/>
      <c r="AN648" s="17"/>
      <c r="AO648" s="17"/>
      <c r="AP648" s="17"/>
      <c r="AQ648" s="17"/>
      <c r="AR648" s="17"/>
      <c r="AS648" s="17"/>
      <c r="AT648" s="17"/>
      <c r="AU648" s="17"/>
      <c r="AV648" s="17"/>
      <c r="AW648" s="17"/>
      <c r="AX648" s="17"/>
      <c r="AY648" s="17"/>
      <c r="AZ648" s="17"/>
      <c r="BA648" s="17"/>
      <c r="BB648" s="17"/>
      <c r="BC648" s="17"/>
      <c r="BD648" s="17"/>
      <c r="BE648" s="17"/>
    </row>
    <row r="649" spans="1:57" s="20" customFormat="1" ht="12.75" customHeight="1" x14ac:dyDescent="0.25">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c r="AA649" s="17"/>
      <c r="AB649" s="17"/>
      <c r="AC649" s="17"/>
      <c r="AD649" s="17"/>
      <c r="AE649" s="17"/>
      <c r="AF649" s="17"/>
      <c r="AG649" s="17"/>
      <c r="AH649" s="17"/>
      <c r="AI649" s="17"/>
      <c r="AJ649" s="17"/>
      <c r="AK649" s="17"/>
      <c r="AL649" s="17"/>
      <c r="AM649" s="17"/>
      <c r="AN649" s="17"/>
      <c r="AO649" s="17"/>
      <c r="AP649" s="17"/>
      <c r="AQ649" s="17"/>
      <c r="AR649" s="17"/>
      <c r="AS649" s="17"/>
      <c r="AT649" s="17"/>
      <c r="AU649" s="17"/>
      <c r="AV649" s="17"/>
      <c r="AW649" s="17"/>
      <c r="AX649" s="17"/>
      <c r="AY649" s="17"/>
      <c r="AZ649" s="17"/>
      <c r="BA649" s="17"/>
      <c r="BB649" s="17"/>
      <c r="BC649" s="17"/>
      <c r="BD649" s="17"/>
      <c r="BE649" s="17"/>
    </row>
    <row r="650" spans="1:57" s="20" customFormat="1" ht="12.75" customHeight="1" x14ac:dyDescent="0.25">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c r="AA650" s="17"/>
      <c r="AB650" s="17"/>
      <c r="AC650" s="17"/>
      <c r="AD650" s="17"/>
      <c r="AE650" s="17"/>
      <c r="AF650" s="17"/>
      <c r="AG650" s="17"/>
      <c r="AH650" s="17"/>
      <c r="AI650" s="17"/>
      <c r="AJ650" s="17"/>
      <c r="AK650" s="17"/>
      <c r="AL650" s="17"/>
      <c r="AM650" s="17"/>
      <c r="AN650" s="17"/>
      <c r="AO650" s="17"/>
      <c r="AP650" s="17"/>
      <c r="AQ650" s="17"/>
      <c r="AR650" s="17"/>
      <c r="AS650" s="17"/>
      <c r="AT650" s="17"/>
      <c r="AU650" s="17"/>
      <c r="AV650" s="17"/>
      <c r="AW650" s="17"/>
      <c r="AX650" s="17"/>
      <c r="AY650" s="17"/>
      <c r="AZ650" s="17"/>
      <c r="BA650" s="17"/>
      <c r="BB650" s="17"/>
      <c r="BC650" s="17"/>
      <c r="BD650" s="17"/>
      <c r="BE650" s="17"/>
    </row>
    <row r="651" spans="1:57" s="20" customFormat="1" ht="12.75" customHeight="1" x14ac:dyDescent="0.25">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c r="AA651" s="17"/>
      <c r="AB651" s="17"/>
      <c r="AC651" s="17"/>
      <c r="AD651" s="17"/>
      <c r="AE651" s="17"/>
      <c r="AF651" s="17"/>
      <c r="AG651" s="17"/>
      <c r="AH651" s="17"/>
      <c r="AI651" s="17"/>
      <c r="AJ651" s="17"/>
      <c r="AK651" s="17"/>
      <c r="AL651" s="17"/>
      <c r="AM651" s="17"/>
      <c r="AN651" s="17"/>
      <c r="AO651" s="17"/>
      <c r="AP651" s="17"/>
      <c r="AQ651" s="17"/>
      <c r="AR651" s="17"/>
      <c r="AS651" s="17"/>
      <c r="AT651" s="17"/>
      <c r="AU651" s="17"/>
      <c r="AV651" s="17"/>
      <c r="AW651" s="17"/>
      <c r="AX651" s="17"/>
      <c r="AY651" s="17"/>
      <c r="AZ651" s="17"/>
      <c r="BA651" s="17"/>
      <c r="BB651" s="17"/>
      <c r="BC651" s="17"/>
      <c r="BD651" s="17"/>
      <c r="BE651" s="17"/>
    </row>
    <row r="652" spans="1:57" s="20" customFormat="1" ht="12.75" customHeight="1" x14ac:dyDescent="0.25">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c r="AA652" s="17"/>
      <c r="AB652" s="17"/>
      <c r="AC652" s="17"/>
      <c r="AD652" s="17"/>
      <c r="AE652" s="17"/>
      <c r="AF652" s="17"/>
      <c r="AG652" s="17"/>
      <c r="AH652" s="17"/>
      <c r="AI652" s="17"/>
      <c r="AJ652" s="17"/>
      <c r="AK652" s="17"/>
      <c r="AL652" s="17"/>
      <c r="AM652" s="17"/>
      <c r="AN652" s="17"/>
      <c r="AO652" s="17"/>
      <c r="AP652" s="17"/>
      <c r="AQ652" s="17"/>
      <c r="AR652" s="17"/>
      <c r="AS652" s="17"/>
      <c r="AT652" s="17"/>
      <c r="AU652" s="17"/>
      <c r="AV652" s="17"/>
      <c r="AW652" s="17"/>
      <c r="AX652" s="17"/>
      <c r="AY652" s="17"/>
      <c r="AZ652" s="17"/>
      <c r="BA652" s="17"/>
      <c r="BB652" s="17"/>
      <c r="BC652" s="17"/>
      <c r="BD652" s="17"/>
      <c r="BE652" s="17"/>
    </row>
    <row r="653" spans="1:57" s="20" customFormat="1" ht="12.75" customHeight="1" x14ac:dyDescent="0.25">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c r="AB653" s="17"/>
      <c r="AC653" s="17"/>
      <c r="AD653" s="17"/>
      <c r="AE653" s="17"/>
      <c r="AF653" s="17"/>
      <c r="AG653" s="17"/>
      <c r="AH653" s="17"/>
      <c r="AI653" s="17"/>
      <c r="AJ653" s="17"/>
      <c r="AK653" s="17"/>
      <c r="AL653" s="17"/>
      <c r="AM653" s="17"/>
      <c r="AN653" s="17"/>
      <c r="AO653" s="17"/>
      <c r="AP653" s="17"/>
      <c r="AQ653" s="17"/>
      <c r="AR653" s="17"/>
      <c r="AS653" s="17"/>
      <c r="AT653" s="17"/>
      <c r="AU653" s="17"/>
      <c r="AV653" s="17"/>
      <c r="AW653" s="17"/>
      <c r="AX653" s="17"/>
      <c r="AY653" s="17"/>
      <c r="AZ653" s="17"/>
      <c r="BA653" s="17"/>
      <c r="BB653" s="17"/>
      <c r="BC653" s="17"/>
      <c r="BD653" s="17"/>
      <c r="BE653" s="17"/>
    </row>
    <row r="654" spans="1:57" s="20" customFormat="1" ht="12.75" customHeight="1" x14ac:dyDescent="0.25">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17"/>
      <c r="AG654" s="17"/>
      <c r="AH654" s="17"/>
      <c r="AI654" s="17"/>
      <c r="AJ654" s="17"/>
      <c r="AK654" s="17"/>
      <c r="AL654" s="17"/>
      <c r="AM654" s="17"/>
      <c r="AN654" s="17"/>
      <c r="AO654" s="17"/>
      <c r="AP654" s="17"/>
      <c r="AQ654" s="17"/>
      <c r="AR654" s="17"/>
      <c r="AS654" s="17"/>
      <c r="AT654" s="17"/>
      <c r="AU654" s="17"/>
      <c r="AV654" s="17"/>
      <c r="AW654" s="17"/>
      <c r="AX654" s="17"/>
      <c r="AY654" s="17"/>
      <c r="AZ654" s="17"/>
      <c r="BA654" s="17"/>
      <c r="BB654" s="17"/>
      <c r="BC654" s="17"/>
      <c r="BD654" s="17"/>
      <c r="BE654" s="17"/>
    </row>
    <row r="655" spans="1:57" s="20" customFormat="1" ht="12.75" customHeight="1" x14ac:dyDescent="0.25">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c r="AA655" s="17"/>
      <c r="AB655" s="17"/>
      <c r="AC655" s="17"/>
      <c r="AD655" s="17"/>
      <c r="AE655" s="17"/>
      <c r="AF655" s="17"/>
      <c r="AG655" s="17"/>
      <c r="AH655" s="17"/>
      <c r="AI655" s="17"/>
      <c r="AJ655" s="17"/>
      <c r="AK655" s="17"/>
      <c r="AL655" s="17"/>
      <c r="AM655" s="17"/>
      <c r="AN655" s="17"/>
      <c r="AO655" s="17"/>
      <c r="AP655" s="17"/>
      <c r="AQ655" s="17"/>
      <c r="AR655" s="17"/>
      <c r="AS655" s="17"/>
      <c r="AT655" s="17"/>
      <c r="AU655" s="17"/>
      <c r="AV655" s="17"/>
      <c r="AW655" s="17"/>
      <c r="AX655" s="17"/>
      <c r="AY655" s="17"/>
      <c r="AZ655" s="17"/>
      <c r="BA655" s="17"/>
      <c r="BB655" s="17"/>
      <c r="BC655" s="17"/>
      <c r="BD655" s="17"/>
      <c r="BE655" s="17"/>
    </row>
    <row r="656" spans="1:57" s="20" customFormat="1" ht="12.75" customHeight="1" x14ac:dyDescent="0.25">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c r="AB656" s="17"/>
      <c r="AC656" s="17"/>
      <c r="AD656" s="17"/>
      <c r="AE656" s="17"/>
      <c r="AF656" s="17"/>
      <c r="AG656" s="17"/>
      <c r="AH656" s="17"/>
      <c r="AI656" s="17"/>
      <c r="AJ656" s="17"/>
      <c r="AK656" s="17"/>
      <c r="AL656" s="17"/>
      <c r="AM656" s="17"/>
      <c r="AN656" s="17"/>
      <c r="AO656" s="17"/>
      <c r="AP656" s="17"/>
      <c r="AQ656" s="17"/>
      <c r="AR656" s="17"/>
      <c r="AS656" s="17"/>
      <c r="AT656" s="17"/>
      <c r="AU656" s="17"/>
      <c r="AV656" s="17"/>
      <c r="AW656" s="17"/>
      <c r="AX656" s="17"/>
      <c r="AY656" s="17"/>
      <c r="AZ656" s="17"/>
      <c r="BA656" s="17"/>
      <c r="BB656" s="17"/>
      <c r="BC656" s="17"/>
      <c r="BD656" s="17"/>
      <c r="BE656" s="17"/>
    </row>
    <row r="657" spans="1:57" s="20" customFormat="1" ht="12.75" customHeight="1" x14ac:dyDescent="0.25">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c r="AA657" s="17"/>
      <c r="AB657" s="17"/>
      <c r="AC657" s="17"/>
      <c r="AD657" s="17"/>
      <c r="AE657" s="17"/>
      <c r="AF657" s="17"/>
      <c r="AG657" s="17"/>
      <c r="AH657" s="17"/>
      <c r="AI657" s="17"/>
      <c r="AJ657" s="17"/>
      <c r="AK657" s="17"/>
      <c r="AL657" s="17"/>
      <c r="AM657" s="17"/>
      <c r="AN657" s="17"/>
      <c r="AO657" s="17"/>
      <c r="AP657" s="17"/>
      <c r="AQ657" s="17"/>
      <c r="AR657" s="17"/>
      <c r="AS657" s="17"/>
      <c r="AT657" s="17"/>
      <c r="AU657" s="17"/>
      <c r="AV657" s="17"/>
      <c r="AW657" s="17"/>
      <c r="AX657" s="17"/>
      <c r="AY657" s="17"/>
      <c r="AZ657" s="17"/>
      <c r="BA657" s="17"/>
      <c r="BB657" s="17"/>
      <c r="BC657" s="17"/>
      <c r="BD657" s="17"/>
      <c r="BE657" s="17"/>
    </row>
    <row r="658" spans="1:57" s="20" customFormat="1" ht="12.75" customHeight="1" x14ac:dyDescent="0.25">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c r="AA658" s="17"/>
      <c r="AB658" s="17"/>
      <c r="AC658" s="17"/>
      <c r="AD658" s="17"/>
      <c r="AE658" s="17"/>
      <c r="AF658" s="17"/>
      <c r="AG658" s="17"/>
      <c r="AH658" s="17"/>
      <c r="AI658" s="17"/>
      <c r="AJ658" s="17"/>
      <c r="AK658" s="17"/>
      <c r="AL658" s="17"/>
      <c r="AM658" s="17"/>
      <c r="AN658" s="17"/>
      <c r="AO658" s="17"/>
      <c r="AP658" s="17"/>
      <c r="AQ658" s="17"/>
      <c r="AR658" s="17"/>
      <c r="AS658" s="17"/>
      <c r="AT658" s="17"/>
      <c r="AU658" s="17"/>
      <c r="AV658" s="17"/>
      <c r="AW658" s="17"/>
      <c r="AX658" s="17"/>
      <c r="AY658" s="17"/>
      <c r="AZ658" s="17"/>
      <c r="BA658" s="17"/>
      <c r="BB658" s="17"/>
      <c r="BC658" s="17"/>
      <c r="BD658" s="17"/>
      <c r="BE658" s="17"/>
    </row>
    <row r="659" spans="1:57" s="20" customFormat="1" ht="12.75" customHeight="1" x14ac:dyDescent="0.25">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c r="AA659" s="17"/>
      <c r="AB659" s="17"/>
      <c r="AC659" s="17"/>
      <c r="AD659" s="17"/>
      <c r="AE659" s="17"/>
      <c r="AF659" s="17"/>
      <c r="AG659" s="17"/>
      <c r="AH659" s="17"/>
      <c r="AI659" s="17"/>
      <c r="AJ659" s="17"/>
      <c r="AK659" s="17"/>
      <c r="AL659" s="17"/>
      <c r="AM659" s="17"/>
      <c r="AN659" s="17"/>
      <c r="AO659" s="17"/>
      <c r="AP659" s="17"/>
      <c r="AQ659" s="17"/>
      <c r="AR659" s="17"/>
      <c r="AS659" s="17"/>
      <c r="AT659" s="17"/>
      <c r="AU659" s="17"/>
      <c r="AV659" s="17"/>
      <c r="AW659" s="17"/>
      <c r="AX659" s="17"/>
      <c r="AY659" s="17"/>
      <c r="AZ659" s="17"/>
      <c r="BA659" s="17"/>
      <c r="BB659" s="17"/>
      <c r="BC659" s="17"/>
      <c r="BD659" s="17"/>
      <c r="BE659" s="17"/>
    </row>
    <row r="660" spans="1:57" s="20" customFormat="1" ht="12.75" customHeight="1" x14ac:dyDescent="0.25">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c r="AA660" s="17"/>
      <c r="AB660" s="17"/>
      <c r="AC660" s="17"/>
      <c r="AD660" s="17"/>
      <c r="AE660" s="17"/>
      <c r="AF660" s="17"/>
      <c r="AG660" s="17"/>
      <c r="AH660" s="17"/>
      <c r="AI660" s="17"/>
      <c r="AJ660" s="17"/>
      <c r="AK660" s="17"/>
      <c r="AL660" s="17"/>
      <c r="AM660" s="17"/>
      <c r="AN660" s="17"/>
      <c r="AO660" s="17"/>
      <c r="AP660" s="17"/>
      <c r="AQ660" s="17"/>
      <c r="AR660" s="17"/>
      <c r="AS660" s="17"/>
      <c r="AT660" s="17"/>
      <c r="AU660" s="17"/>
      <c r="AV660" s="17"/>
      <c r="AW660" s="17"/>
      <c r="AX660" s="17"/>
      <c r="AY660" s="17"/>
      <c r="AZ660" s="17"/>
      <c r="BA660" s="17"/>
      <c r="BB660" s="17"/>
      <c r="BC660" s="17"/>
      <c r="BD660" s="17"/>
      <c r="BE660" s="17"/>
    </row>
    <row r="661" spans="1:57" s="20" customFormat="1" ht="12.75" customHeight="1" x14ac:dyDescent="0.25">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c r="AA661" s="17"/>
      <c r="AB661" s="17"/>
      <c r="AC661" s="17"/>
      <c r="AD661" s="17"/>
      <c r="AE661" s="17"/>
      <c r="AF661" s="17"/>
      <c r="AG661" s="17"/>
      <c r="AH661" s="17"/>
      <c r="AI661" s="17"/>
      <c r="AJ661" s="17"/>
      <c r="AK661" s="17"/>
      <c r="AL661" s="17"/>
      <c r="AM661" s="17"/>
      <c r="AN661" s="17"/>
      <c r="AO661" s="17"/>
      <c r="AP661" s="17"/>
      <c r="AQ661" s="17"/>
      <c r="AR661" s="17"/>
      <c r="AS661" s="17"/>
      <c r="AT661" s="17"/>
      <c r="AU661" s="17"/>
      <c r="AV661" s="17"/>
      <c r="AW661" s="17"/>
      <c r="AX661" s="17"/>
      <c r="AY661" s="17"/>
      <c r="AZ661" s="17"/>
      <c r="BA661" s="17"/>
      <c r="BB661" s="17"/>
      <c r="BC661" s="17"/>
      <c r="BD661" s="17"/>
      <c r="BE661" s="17"/>
    </row>
    <row r="662" spans="1:57" s="20" customFormat="1" ht="12.75" customHeight="1" x14ac:dyDescent="0.25">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c r="AA662" s="17"/>
      <c r="AB662" s="17"/>
      <c r="AC662" s="17"/>
      <c r="AD662" s="17"/>
      <c r="AE662" s="17"/>
      <c r="AF662" s="17"/>
      <c r="AG662" s="17"/>
      <c r="AH662" s="17"/>
      <c r="AI662" s="17"/>
      <c r="AJ662" s="17"/>
      <c r="AK662" s="17"/>
      <c r="AL662" s="17"/>
      <c r="AM662" s="17"/>
      <c r="AN662" s="17"/>
      <c r="AO662" s="17"/>
      <c r="AP662" s="17"/>
      <c r="AQ662" s="17"/>
      <c r="AR662" s="17"/>
      <c r="AS662" s="17"/>
      <c r="AT662" s="17"/>
      <c r="AU662" s="17"/>
      <c r="AV662" s="17"/>
      <c r="AW662" s="17"/>
      <c r="AX662" s="17"/>
      <c r="AY662" s="17"/>
      <c r="AZ662" s="17"/>
      <c r="BA662" s="17"/>
      <c r="BB662" s="17"/>
      <c r="BC662" s="17"/>
      <c r="BD662" s="17"/>
      <c r="BE662" s="17"/>
    </row>
    <row r="663" spans="1:57" s="20" customFormat="1" ht="12.75" customHeight="1" x14ac:dyDescent="0.25">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c r="AA663" s="17"/>
      <c r="AB663" s="17"/>
      <c r="AC663" s="17"/>
      <c r="AD663" s="17"/>
      <c r="AE663" s="17"/>
      <c r="AF663" s="17"/>
      <c r="AG663" s="17"/>
      <c r="AH663" s="17"/>
      <c r="AI663" s="17"/>
      <c r="AJ663" s="17"/>
      <c r="AK663" s="17"/>
      <c r="AL663" s="17"/>
      <c r="AM663" s="17"/>
      <c r="AN663" s="17"/>
      <c r="AO663" s="17"/>
      <c r="AP663" s="17"/>
      <c r="AQ663" s="17"/>
      <c r="AR663" s="17"/>
      <c r="AS663" s="17"/>
      <c r="AT663" s="17"/>
      <c r="AU663" s="17"/>
      <c r="AV663" s="17"/>
      <c r="AW663" s="17"/>
      <c r="AX663" s="17"/>
      <c r="AY663" s="17"/>
      <c r="AZ663" s="17"/>
      <c r="BA663" s="17"/>
      <c r="BB663" s="17"/>
      <c r="BC663" s="17"/>
      <c r="BD663" s="17"/>
      <c r="BE663" s="17"/>
    </row>
    <row r="664" spans="1:57" s="20" customFormat="1" ht="12.75" customHeight="1" x14ac:dyDescent="0.25">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c r="AA664" s="17"/>
      <c r="AB664" s="17"/>
      <c r="AC664" s="17"/>
      <c r="AD664" s="17"/>
      <c r="AE664" s="17"/>
      <c r="AF664" s="17"/>
      <c r="AG664" s="17"/>
      <c r="AH664" s="17"/>
      <c r="AI664" s="17"/>
      <c r="AJ664" s="17"/>
      <c r="AK664" s="17"/>
      <c r="AL664" s="17"/>
      <c r="AM664" s="17"/>
      <c r="AN664" s="17"/>
      <c r="AO664" s="17"/>
      <c r="AP664" s="17"/>
      <c r="AQ664" s="17"/>
      <c r="AR664" s="17"/>
      <c r="AS664" s="17"/>
      <c r="AT664" s="17"/>
      <c r="AU664" s="17"/>
      <c r="AV664" s="17"/>
      <c r="AW664" s="17"/>
      <c r="AX664" s="17"/>
      <c r="AY664" s="17"/>
      <c r="AZ664" s="17"/>
      <c r="BA664" s="17"/>
      <c r="BB664" s="17"/>
      <c r="BC664" s="17"/>
      <c r="BD664" s="17"/>
      <c r="BE664" s="17"/>
    </row>
    <row r="665" spans="1:57" s="20" customFormat="1" ht="12.75" customHeight="1" x14ac:dyDescent="0.25">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c r="AA665" s="17"/>
      <c r="AB665" s="17"/>
      <c r="AC665" s="17"/>
      <c r="AD665" s="17"/>
      <c r="AE665" s="17"/>
      <c r="AF665" s="17"/>
      <c r="AG665" s="17"/>
      <c r="AH665" s="17"/>
      <c r="AI665" s="17"/>
      <c r="AJ665" s="17"/>
      <c r="AK665" s="17"/>
      <c r="AL665" s="17"/>
      <c r="AM665" s="17"/>
      <c r="AN665" s="17"/>
      <c r="AO665" s="17"/>
      <c r="AP665" s="17"/>
      <c r="AQ665" s="17"/>
      <c r="AR665" s="17"/>
      <c r="AS665" s="17"/>
      <c r="AT665" s="17"/>
      <c r="AU665" s="17"/>
      <c r="AV665" s="17"/>
      <c r="AW665" s="17"/>
      <c r="AX665" s="17"/>
      <c r="AY665" s="17"/>
      <c r="AZ665" s="17"/>
      <c r="BA665" s="17"/>
      <c r="BB665" s="17"/>
      <c r="BC665" s="17"/>
      <c r="BD665" s="17"/>
      <c r="BE665" s="17"/>
    </row>
    <row r="666" spans="1:57" s="20" customFormat="1" ht="12.75" customHeight="1" x14ac:dyDescent="0.25">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c r="AA666" s="17"/>
      <c r="AB666" s="17"/>
      <c r="AC666" s="17"/>
      <c r="AD666" s="17"/>
      <c r="AE666" s="17"/>
      <c r="AF666" s="17"/>
      <c r="AG666" s="17"/>
      <c r="AH666" s="17"/>
      <c r="AI666" s="17"/>
      <c r="AJ666" s="17"/>
      <c r="AK666" s="17"/>
      <c r="AL666" s="17"/>
      <c r="AM666" s="17"/>
      <c r="AN666" s="17"/>
      <c r="AO666" s="17"/>
      <c r="AP666" s="17"/>
      <c r="AQ666" s="17"/>
      <c r="AR666" s="17"/>
      <c r="AS666" s="17"/>
      <c r="AT666" s="17"/>
      <c r="AU666" s="17"/>
      <c r="AV666" s="17"/>
      <c r="AW666" s="17"/>
      <c r="AX666" s="17"/>
      <c r="AY666" s="17"/>
      <c r="AZ666" s="17"/>
      <c r="BA666" s="17"/>
      <c r="BB666" s="17"/>
      <c r="BC666" s="17"/>
      <c r="BD666" s="17"/>
      <c r="BE666" s="17"/>
    </row>
    <row r="667" spans="1:57" s="20" customFormat="1" ht="12.75" customHeight="1" x14ac:dyDescent="0.25">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c r="AA667" s="17"/>
      <c r="AB667" s="17"/>
      <c r="AC667" s="17"/>
      <c r="AD667" s="17"/>
      <c r="AE667" s="17"/>
      <c r="AF667" s="17"/>
      <c r="AG667" s="17"/>
      <c r="AH667" s="17"/>
      <c r="AI667" s="17"/>
      <c r="AJ667" s="17"/>
      <c r="AK667" s="17"/>
      <c r="AL667" s="17"/>
      <c r="AM667" s="17"/>
      <c r="AN667" s="17"/>
      <c r="AO667" s="17"/>
      <c r="AP667" s="17"/>
      <c r="AQ667" s="17"/>
      <c r="AR667" s="17"/>
      <c r="AS667" s="17"/>
      <c r="AT667" s="17"/>
      <c r="AU667" s="17"/>
      <c r="AV667" s="17"/>
      <c r="AW667" s="17"/>
      <c r="AX667" s="17"/>
      <c r="AY667" s="17"/>
      <c r="AZ667" s="17"/>
      <c r="BA667" s="17"/>
      <c r="BB667" s="17"/>
      <c r="BC667" s="17"/>
      <c r="BD667" s="17"/>
      <c r="BE667" s="17"/>
    </row>
    <row r="668" spans="1:57" s="20" customFormat="1" ht="12.75" customHeight="1" x14ac:dyDescent="0.25">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c r="AA668" s="17"/>
      <c r="AB668" s="17"/>
      <c r="AC668" s="17"/>
      <c r="AD668" s="17"/>
      <c r="AE668" s="17"/>
      <c r="AF668" s="17"/>
      <c r="AG668" s="17"/>
      <c r="AH668" s="17"/>
      <c r="AI668" s="17"/>
      <c r="AJ668" s="17"/>
      <c r="AK668" s="17"/>
      <c r="AL668" s="17"/>
      <c r="AM668" s="17"/>
      <c r="AN668" s="17"/>
      <c r="AO668" s="17"/>
      <c r="AP668" s="17"/>
      <c r="AQ668" s="17"/>
      <c r="AR668" s="17"/>
      <c r="AS668" s="17"/>
      <c r="AT668" s="17"/>
      <c r="AU668" s="17"/>
      <c r="AV668" s="17"/>
      <c r="AW668" s="17"/>
      <c r="AX668" s="17"/>
      <c r="AY668" s="17"/>
      <c r="AZ668" s="17"/>
      <c r="BA668" s="17"/>
      <c r="BB668" s="17"/>
      <c r="BC668" s="17"/>
      <c r="BD668" s="17"/>
      <c r="BE668" s="17"/>
    </row>
    <row r="669" spans="1:57" s="20" customFormat="1" ht="12.75" customHeight="1" x14ac:dyDescent="0.25">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c r="AA669" s="17"/>
      <c r="AB669" s="17"/>
      <c r="AC669" s="17"/>
      <c r="AD669" s="17"/>
      <c r="AE669" s="17"/>
      <c r="AF669" s="17"/>
      <c r="AG669" s="17"/>
      <c r="AH669" s="17"/>
      <c r="AI669" s="17"/>
      <c r="AJ669" s="17"/>
      <c r="AK669" s="17"/>
      <c r="AL669" s="17"/>
      <c r="AM669" s="17"/>
      <c r="AN669" s="17"/>
      <c r="AO669" s="17"/>
      <c r="AP669" s="17"/>
      <c r="AQ669" s="17"/>
      <c r="AR669" s="17"/>
      <c r="AS669" s="17"/>
      <c r="AT669" s="17"/>
      <c r="AU669" s="17"/>
      <c r="AV669" s="17"/>
      <c r="AW669" s="17"/>
      <c r="AX669" s="17"/>
      <c r="AY669" s="17"/>
      <c r="AZ669" s="17"/>
      <c r="BA669" s="17"/>
      <c r="BB669" s="17"/>
      <c r="BC669" s="17"/>
      <c r="BD669" s="17"/>
      <c r="BE669" s="17"/>
    </row>
    <row r="670" spans="1:57" s="20" customFormat="1" ht="12.75" customHeight="1" x14ac:dyDescent="0.25">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c r="AA670" s="17"/>
      <c r="AB670" s="17"/>
      <c r="AC670" s="17"/>
      <c r="AD670" s="17"/>
      <c r="AE670" s="17"/>
      <c r="AF670" s="17"/>
      <c r="AG670" s="17"/>
      <c r="AH670" s="17"/>
      <c r="AI670" s="17"/>
      <c r="AJ670" s="17"/>
      <c r="AK670" s="17"/>
      <c r="AL670" s="17"/>
      <c r="AM670" s="17"/>
      <c r="AN670" s="17"/>
      <c r="AO670" s="17"/>
      <c r="AP670" s="17"/>
      <c r="AQ670" s="17"/>
      <c r="AR670" s="17"/>
      <c r="AS670" s="17"/>
      <c r="AT670" s="17"/>
      <c r="AU670" s="17"/>
      <c r="AV670" s="17"/>
      <c r="AW670" s="17"/>
      <c r="AX670" s="17"/>
      <c r="AY670" s="17"/>
      <c r="AZ670" s="17"/>
      <c r="BA670" s="17"/>
      <c r="BB670" s="17"/>
      <c r="BC670" s="17"/>
      <c r="BD670" s="17"/>
      <c r="BE670" s="17"/>
    </row>
    <row r="671" spans="1:57" s="20" customFormat="1" ht="12.75" customHeight="1" x14ac:dyDescent="0.25">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c r="AA671" s="17"/>
      <c r="AB671" s="17"/>
      <c r="AC671" s="17"/>
      <c r="AD671" s="17"/>
      <c r="AE671" s="17"/>
      <c r="AF671" s="17"/>
      <c r="AG671" s="17"/>
      <c r="AH671" s="17"/>
      <c r="AI671" s="17"/>
      <c r="AJ671" s="17"/>
      <c r="AK671" s="17"/>
      <c r="AL671" s="17"/>
      <c r="AM671" s="17"/>
      <c r="AN671" s="17"/>
      <c r="AO671" s="17"/>
      <c r="AP671" s="17"/>
      <c r="AQ671" s="17"/>
      <c r="AR671" s="17"/>
      <c r="AS671" s="17"/>
      <c r="AT671" s="17"/>
      <c r="AU671" s="17"/>
      <c r="AV671" s="17"/>
      <c r="AW671" s="17"/>
      <c r="AX671" s="17"/>
      <c r="AY671" s="17"/>
      <c r="AZ671" s="17"/>
      <c r="BA671" s="17"/>
      <c r="BB671" s="17"/>
      <c r="BC671" s="17"/>
      <c r="BD671" s="17"/>
      <c r="BE671" s="17"/>
    </row>
    <row r="672" spans="1:57" s="20" customFormat="1" ht="12.75" customHeight="1" x14ac:dyDescent="0.25">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7"/>
      <c r="AB672" s="17"/>
      <c r="AC672" s="17"/>
      <c r="AD672" s="17"/>
      <c r="AE672" s="17"/>
      <c r="AF672" s="17"/>
      <c r="AG672" s="17"/>
      <c r="AH672" s="17"/>
      <c r="AI672" s="17"/>
      <c r="AJ672" s="17"/>
      <c r="AK672" s="17"/>
      <c r="AL672" s="17"/>
      <c r="AM672" s="17"/>
      <c r="AN672" s="17"/>
      <c r="AO672" s="17"/>
      <c r="AP672" s="17"/>
      <c r="AQ672" s="17"/>
      <c r="AR672" s="17"/>
      <c r="AS672" s="17"/>
      <c r="AT672" s="17"/>
      <c r="AU672" s="17"/>
      <c r="AV672" s="17"/>
      <c r="AW672" s="17"/>
      <c r="AX672" s="17"/>
      <c r="AY672" s="17"/>
      <c r="AZ672" s="17"/>
      <c r="BA672" s="17"/>
      <c r="BB672" s="17"/>
      <c r="BC672" s="17"/>
      <c r="BD672" s="17"/>
      <c r="BE672" s="17"/>
    </row>
    <row r="673" spans="1:57" s="20" customFormat="1" ht="12.75" customHeight="1" x14ac:dyDescent="0.25">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c r="AA673" s="17"/>
      <c r="AB673" s="17"/>
      <c r="AC673" s="17"/>
      <c r="AD673" s="17"/>
      <c r="AE673" s="17"/>
      <c r="AF673" s="17"/>
      <c r="AG673" s="17"/>
      <c r="AH673" s="17"/>
      <c r="AI673" s="17"/>
      <c r="AJ673" s="17"/>
      <c r="AK673" s="17"/>
      <c r="AL673" s="17"/>
      <c r="AM673" s="17"/>
      <c r="AN673" s="17"/>
      <c r="AO673" s="17"/>
      <c r="AP673" s="17"/>
      <c r="AQ673" s="17"/>
      <c r="AR673" s="17"/>
      <c r="AS673" s="17"/>
      <c r="AT673" s="17"/>
      <c r="AU673" s="17"/>
      <c r="AV673" s="17"/>
      <c r="AW673" s="17"/>
      <c r="AX673" s="17"/>
      <c r="AY673" s="17"/>
      <c r="AZ673" s="17"/>
      <c r="BA673" s="17"/>
      <c r="BB673" s="17"/>
      <c r="BC673" s="17"/>
      <c r="BD673" s="17"/>
      <c r="BE673" s="17"/>
    </row>
    <row r="674" spans="1:57" s="20" customFormat="1" ht="12.75" customHeight="1" x14ac:dyDescent="0.25">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c r="AA674" s="17"/>
      <c r="AB674" s="17"/>
      <c r="AC674" s="17"/>
      <c r="AD674" s="17"/>
      <c r="AE674" s="17"/>
      <c r="AF674" s="17"/>
      <c r="AG674" s="17"/>
      <c r="AH674" s="17"/>
      <c r="AI674" s="17"/>
      <c r="AJ674" s="17"/>
      <c r="AK674" s="17"/>
      <c r="AL674" s="17"/>
      <c r="AM674" s="17"/>
      <c r="AN674" s="17"/>
      <c r="AO674" s="17"/>
      <c r="AP674" s="17"/>
      <c r="AQ674" s="17"/>
      <c r="AR674" s="17"/>
      <c r="AS674" s="17"/>
      <c r="AT674" s="17"/>
      <c r="AU674" s="17"/>
      <c r="AV674" s="17"/>
      <c r="AW674" s="17"/>
      <c r="AX674" s="17"/>
      <c r="AY674" s="17"/>
      <c r="AZ674" s="17"/>
      <c r="BA674" s="17"/>
      <c r="BB674" s="17"/>
      <c r="BC674" s="17"/>
      <c r="BD674" s="17"/>
      <c r="BE674" s="17"/>
    </row>
    <row r="675" spans="1:57" s="20" customFormat="1" ht="12.75" customHeight="1" x14ac:dyDescent="0.25">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c r="AA675" s="17"/>
      <c r="AB675" s="17"/>
      <c r="AC675" s="17"/>
      <c r="AD675" s="17"/>
      <c r="AE675" s="17"/>
      <c r="AF675" s="17"/>
      <c r="AG675" s="17"/>
      <c r="AH675" s="17"/>
      <c r="AI675" s="17"/>
      <c r="AJ675" s="17"/>
      <c r="AK675" s="17"/>
      <c r="AL675" s="17"/>
      <c r="AM675" s="17"/>
      <c r="AN675" s="17"/>
      <c r="AO675" s="17"/>
      <c r="AP675" s="17"/>
      <c r="AQ675" s="17"/>
      <c r="AR675" s="17"/>
      <c r="AS675" s="17"/>
      <c r="AT675" s="17"/>
      <c r="AU675" s="17"/>
      <c r="AV675" s="17"/>
      <c r="AW675" s="17"/>
      <c r="AX675" s="17"/>
      <c r="AY675" s="17"/>
      <c r="AZ675" s="17"/>
      <c r="BA675" s="17"/>
      <c r="BB675" s="17"/>
      <c r="BC675" s="17"/>
      <c r="BD675" s="17"/>
      <c r="BE675" s="17"/>
    </row>
    <row r="676" spans="1:57" s="20" customFormat="1" ht="12.75" customHeight="1" x14ac:dyDescent="0.25">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c r="AA676" s="17"/>
      <c r="AB676" s="17"/>
      <c r="AC676" s="17"/>
      <c r="AD676" s="17"/>
      <c r="AE676" s="17"/>
      <c r="AF676" s="17"/>
      <c r="AG676" s="17"/>
      <c r="AH676" s="17"/>
      <c r="AI676" s="17"/>
      <c r="AJ676" s="17"/>
      <c r="AK676" s="17"/>
      <c r="AL676" s="17"/>
      <c r="AM676" s="17"/>
      <c r="AN676" s="17"/>
      <c r="AO676" s="17"/>
      <c r="AP676" s="17"/>
      <c r="AQ676" s="17"/>
      <c r="AR676" s="17"/>
      <c r="AS676" s="17"/>
      <c r="AT676" s="17"/>
      <c r="AU676" s="17"/>
      <c r="AV676" s="17"/>
      <c r="AW676" s="17"/>
      <c r="AX676" s="17"/>
      <c r="AY676" s="17"/>
      <c r="AZ676" s="17"/>
      <c r="BA676" s="17"/>
      <c r="BB676" s="17"/>
      <c r="BC676" s="17"/>
      <c r="BD676" s="17"/>
      <c r="BE676" s="17"/>
    </row>
    <row r="677" spans="1:57" s="20" customFormat="1" ht="12.75" customHeight="1" x14ac:dyDescent="0.25">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c r="AA677" s="17"/>
      <c r="AB677" s="17"/>
      <c r="AC677" s="17"/>
      <c r="AD677" s="17"/>
      <c r="AE677" s="17"/>
      <c r="AF677" s="17"/>
      <c r="AG677" s="17"/>
      <c r="AH677" s="17"/>
      <c r="AI677" s="17"/>
      <c r="AJ677" s="17"/>
      <c r="AK677" s="17"/>
      <c r="AL677" s="17"/>
      <c r="AM677" s="17"/>
      <c r="AN677" s="17"/>
      <c r="AO677" s="17"/>
      <c r="AP677" s="17"/>
      <c r="AQ677" s="17"/>
      <c r="AR677" s="17"/>
      <c r="AS677" s="17"/>
      <c r="AT677" s="17"/>
      <c r="AU677" s="17"/>
      <c r="AV677" s="17"/>
      <c r="AW677" s="17"/>
      <c r="AX677" s="17"/>
      <c r="AY677" s="17"/>
      <c r="AZ677" s="17"/>
      <c r="BA677" s="17"/>
      <c r="BB677" s="17"/>
      <c r="BC677" s="17"/>
      <c r="BD677" s="17"/>
      <c r="BE677" s="17"/>
    </row>
    <row r="678" spans="1:57" s="20" customFormat="1" ht="12.75" customHeight="1" x14ac:dyDescent="0.25">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c r="AA678" s="17"/>
      <c r="AB678" s="17"/>
      <c r="AC678" s="17"/>
      <c r="AD678" s="17"/>
      <c r="AE678" s="17"/>
      <c r="AF678" s="17"/>
      <c r="AG678" s="17"/>
      <c r="AH678" s="17"/>
      <c r="AI678" s="17"/>
      <c r="AJ678" s="17"/>
      <c r="AK678" s="17"/>
      <c r="AL678" s="17"/>
      <c r="AM678" s="17"/>
      <c r="AN678" s="17"/>
      <c r="AO678" s="17"/>
      <c r="AP678" s="17"/>
      <c r="AQ678" s="17"/>
      <c r="AR678" s="17"/>
      <c r="AS678" s="17"/>
      <c r="AT678" s="17"/>
      <c r="AU678" s="17"/>
      <c r="AV678" s="17"/>
      <c r="AW678" s="17"/>
      <c r="AX678" s="17"/>
      <c r="AY678" s="17"/>
      <c r="AZ678" s="17"/>
      <c r="BA678" s="17"/>
      <c r="BB678" s="17"/>
      <c r="BC678" s="17"/>
      <c r="BD678" s="17"/>
      <c r="BE678" s="17"/>
    </row>
    <row r="679" spans="1:57" s="20" customFormat="1" ht="12.75" customHeight="1" x14ac:dyDescent="0.25">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c r="AA679" s="17"/>
      <c r="AB679" s="17"/>
      <c r="AC679" s="17"/>
      <c r="AD679" s="17"/>
      <c r="AE679" s="17"/>
      <c r="AF679" s="17"/>
      <c r="AG679" s="17"/>
      <c r="AH679" s="17"/>
      <c r="AI679" s="17"/>
      <c r="AJ679" s="17"/>
      <c r="AK679" s="17"/>
      <c r="AL679" s="17"/>
      <c r="AM679" s="17"/>
      <c r="AN679" s="17"/>
      <c r="AO679" s="17"/>
      <c r="AP679" s="17"/>
      <c r="AQ679" s="17"/>
      <c r="AR679" s="17"/>
      <c r="AS679" s="17"/>
      <c r="AT679" s="17"/>
      <c r="AU679" s="17"/>
      <c r="AV679" s="17"/>
      <c r="AW679" s="17"/>
      <c r="AX679" s="17"/>
      <c r="AY679" s="17"/>
      <c r="AZ679" s="17"/>
      <c r="BA679" s="17"/>
      <c r="BB679" s="17"/>
      <c r="BC679" s="17"/>
      <c r="BD679" s="17"/>
      <c r="BE679" s="17"/>
    </row>
    <row r="680" spans="1:57" s="20" customFormat="1" ht="12.75" customHeight="1" x14ac:dyDescent="0.25">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c r="AA680" s="17"/>
      <c r="AB680" s="17"/>
      <c r="AC680" s="17"/>
      <c r="AD680" s="17"/>
      <c r="AE680" s="17"/>
      <c r="AF680" s="17"/>
      <c r="AG680" s="17"/>
      <c r="AH680" s="17"/>
      <c r="AI680" s="17"/>
      <c r="AJ680" s="17"/>
      <c r="AK680" s="17"/>
      <c r="AL680" s="17"/>
      <c r="AM680" s="17"/>
      <c r="AN680" s="17"/>
      <c r="AO680" s="17"/>
      <c r="AP680" s="17"/>
      <c r="AQ680" s="17"/>
      <c r="AR680" s="17"/>
      <c r="AS680" s="17"/>
      <c r="AT680" s="17"/>
      <c r="AU680" s="17"/>
      <c r="AV680" s="17"/>
      <c r="AW680" s="17"/>
      <c r="AX680" s="17"/>
      <c r="AY680" s="17"/>
      <c r="AZ680" s="17"/>
      <c r="BA680" s="17"/>
      <c r="BB680" s="17"/>
      <c r="BC680" s="17"/>
      <c r="BD680" s="17"/>
      <c r="BE680" s="17"/>
    </row>
    <row r="681" spans="1:57" s="20" customFormat="1" ht="12.75" customHeight="1" x14ac:dyDescent="0.25">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c r="AA681" s="17"/>
      <c r="AB681" s="17"/>
      <c r="AC681" s="17"/>
      <c r="AD681" s="17"/>
      <c r="AE681" s="17"/>
      <c r="AF681" s="17"/>
      <c r="AG681" s="17"/>
      <c r="AH681" s="17"/>
      <c r="AI681" s="17"/>
      <c r="AJ681" s="17"/>
      <c r="AK681" s="17"/>
      <c r="AL681" s="17"/>
      <c r="AM681" s="17"/>
      <c r="AN681" s="17"/>
      <c r="AO681" s="17"/>
      <c r="AP681" s="17"/>
      <c r="AQ681" s="17"/>
      <c r="AR681" s="17"/>
      <c r="AS681" s="17"/>
      <c r="AT681" s="17"/>
      <c r="AU681" s="17"/>
      <c r="AV681" s="17"/>
      <c r="AW681" s="17"/>
      <c r="AX681" s="17"/>
      <c r="AY681" s="17"/>
      <c r="AZ681" s="17"/>
      <c r="BA681" s="17"/>
      <c r="BB681" s="17"/>
      <c r="BC681" s="17"/>
      <c r="BD681" s="17"/>
      <c r="BE681" s="17"/>
    </row>
    <row r="682" spans="1:57" s="20" customFormat="1" ht="12.75" customHeight="1" x14ac:dyDescent="0.25">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c r="AA682" s="17"/>
      <c r="AB682" s="17"/>
      <c r="AC682" s="17"/>
      <c r="AD682" s="17"/>
      <c r="AE682" s="17"/>
      <c r="AF682" s="17"/>
      <c r="AG682" s="17"/>
      <c r="AH682" s="17"/>
      <c r="AI682" s="17"/>
      <c r="AJ682" s="17"/>
      <c r="AK682" s="17"/>
      <c r="AL682" s="17"/>
      <c r="AM682" s="17"/>
      <c r="AN682" s="17"/>
      <c r="AO682" s="17"/>
      <c r="AP682" s="17"/>
      <c r="AQ682" s="17"/>
      <c r="AR682" s="17"/>
      <c r="AS682" s="17"/>
      <c r="AT682" s="17"/>
      <c r="AU682" s="17"/>
      <c r="AV682" s="17"/>
      <c r="AW682" s="17"/>
      <c r="AX682" s="17"/>
      <c r="AY682" s="17"/>
      <c r="AZ682" s="17"/>
      <c r="BA682" s="17"/>
      <c r="BB682" s="17"/>
      <c r="BC682" s="17"/>
      <c r="BD682" s="17"/>
      <c r="BE682" s="17"/>
    </row>
    <row r="683" spans="1:57" s="20" customFormat="1" ht="12.75" customHeight="1" x14ac:dyDescent="0.25">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c r="AA683" s="17"/>
      <c r="AB683" s="17"/>
      <c r="AC683" s="17"/>
      <c r="AD683" s="17"/>
      <c r="AE683" s="17"/>
      <c r="AF683" s="17"/>
      <c r="AG683" s="17"/>
      <c r="AH683" s="17"/>
      <c r="AI683" s="17"/>
      <c r="AJ683" s="17"/>
      <c r="AK683" s="17"/>
      <c r="AL683" s="17"/>
      <c r="AM683" s="17"/>
      <c r="AN683" s="17"/>
      <c r="AO683" s="17"/>
      <c r="AP683" s="17"/>
      <c r="AQ683" s="17"/>
      <c r="AR683" s="17"/>
      <c r="AS683" s="17"/>
      <c r="AT683" s="17"/>
      <c r="AU683" s="17"/>
      <c r="AV683" s="17"/>
      <c r="AW683" s="17"/>
      <c r="AX683" s="17"/>
      <c r="AY683" s="17"/>
      <c r="AZ683" s="17"/>
      <c r="BA683" s="17"/>
      <c r="BB683" s="17"/>
      <c r="BC683" s="17"/>
      <c r="BD683" s="17"/>
      <c r="BE683" s="17"/>
    </row>
    <row r="684" spans="1:57" s="20" customFormat="1" ht="12.75" customHeight="1" x14ac:dyDescent="0.25">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c r="AA684" s="17"/>
      <c r="AB684" s="17"/>
      <c r="AC684" s="17"/>
      <c r="AD684" s="17"/>
      <c r="AE684" s="17"/>
      <c r="AF684" s="17"/>
      <c r="AG684" s="17"/>
      <c r="AH684" s="17"/>
      <c r="AI684" s="17"/>
      <c r="AJ684" s="17"/>
      <c r="AK684" s="17"/>
      <c r="AL684" s="17"/>
      <c r="AM684" s="17"/>
      <c r="AN684" s="17"/>
      <c r="AO684" s="17"/>
      <c r="AP684" s="17"/>
      <c r="AQ684" s="17"/>
      <c r="AR684" s="17"/>
      <c r="AS684" s="17"/>
      <c r="AT684" s="17"/>
      <c r="AU684" s="17"/>
      <c r="AV684" s="17"/>
      <c r="AW684" s="17"/>
      <c r="AX684" s="17"/>
      <c r="AY684" s="17"/>
      <c r="AZ684" s="17"/>
      <c r="BA684" s="17"/>
      <c r="BB684" s="17"/>
      <c r="BC684" s="17"/>
      <c r="BD684" s="17"/>
      <c r="BE684" s="17"/>
    </row>
    <row r="685" spans="1:57" s="20" customFormat="1" ht="12.75" customHeight="1" x14ac:dyDescent="0.25">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c r="AA685" s="17"/>
      <c r="AB685" s="17"/>
      <c r="AC685" s="17"/>
      <c r="AD685" s="17"/>
      <c r="AE685" s="17"/>
      <c r="AF685" s="17"/>
      <c r="AG685" s="17"/>
      <c r="AH685" s="17"/>
      <c r="AI685" s="17"/>
      <c r="AJ685" s="17"/>
      <c r="AK685" s="17"/>
      <c r="AL685" s="17"/>
      <c r="AM685" s="17"/>
      <c r="AN685" s="17"/>
      <c r="AO685" s="17"/>
      <c r="AP685" s="17"/>
      <c r="AQ685" s="17"/>
      <c r="AR685" s="17"/>
      <c r="AS685" s="17"/>
      <c r="AT685" s="17"/>
      <c r="AU685" s="17"/>
      <c r="AV685" s="17"/>
      <c r="AW685" s="17"/>
      <c r="AX685" s="17"/>
      <c r="AY685" s="17"/>
      <c r="AZ685" s="17"/>
      <c r="BA685" s="17"/>
      <c r="BB685" s="17"/>
      <c r="BC685" s="17"/>
      <c r="BD685" s="17"/>
      <c r="BE685" s="17"/>
    </row>
    <row r="686" spans="1:57" s="20" customFormat="1" ht="12.75" customHeight="1" x14ac:dyDescent="0.25">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c r="AA686" s="17"/>
      <c r="AB686" s="17"/>
      <c r="AC686" s="17"/>
      <c r="AD686" s="17"/>
      <c r="AE686" s="17"/>
      <c r="AF686" s="17"/>
      <c r="AG686" s="17"/>
      <c r="AH686" s="17"/>
      <c r="AI686" s="17"/>
      <c r="AJ686" s="17"/>
      <c r="AK686" s="17"/>
      <c r="AL686" s="17"/>
      <c r="AM686" s="17"/>
      <c r="AN686" s="17"/>
      <c r="AO686" s="17"/>
      <c r="AP686" s="17"/>
      <c r="AQ686" s="17"/>
      <c r="AR686" s="17"/>
      <c r="AS686" s="17"/>
      <c r="AT686" s="17"/>
      <c r="AU686" s="17"/>
      <c r="AV686" s="17"/>
      <c r="AW686" s="17"/>
      <c r="AX686" s="17"/>
      <c r="AY686" s="17"/>
      <c r="AZ686" s="17"/>
      <c r="BA686" s="17"/>
      <c r="BB686" s="17"/>
      <c r="BC686" s="17"/>
      <c r="BD686" s="17"/>
      <c r="BE686" s="17"/>
    </row>
    <row r="687" spans="1:57" s="20" customFormat="1" ht="12.75" customHeight="1" x14ac:dyDescent="0.25">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c r="AA687" s="17"/>
      <c r="AB687" s="17"/>
      <c r="AC687" s="17"/>
      <c r="AD687" s="17"/>
      <c r="AE687" s="17"/>
      <c r="AF687" s="17"/>
      <c r="AG687" s="17"/>
      <c r="AH687" s="17"/>
      <c r="AI687" s="17"/>
      <c r="AJ687" s="17"/>
      <c r="AK687" s="17"/>
      <c r="AL687" s="17"/>
      <c r="AM687" s="17"/>
      <c r="AN687" s="17"/>
      <c r="AO687" s="17"/>
      <c r="AP687" s="17"/>
      <c r="AQ687" s="17"/>
      <c r="AR687" s="17"/>
      <c r="AS687" s="17"/>
      <c r="AT687" s="17"/>
      <c r="AU687" s="17"/>
      <c r="AV687" s="17"/>
      <c r="AW687" s="17"/>
      <c r="AX687" s="17"/>
      <c r="AY687" s="17"/>
      <c r="AZ687" s="17"/>
      <c r="BA687" s="17"/>
      <c r="BB687" s="17"/>
      <c r="BC687" s="17"/>
      <c r="BD687" s="17"/>
      <c r="BE687" s="17"/>
    </row>
    <row r="688" spans="1:57" s="20" customFormat="1" ht="12.75" customHeight="1" x14ac:dyDescent="0.25">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c r="AA688" s="17"/>
      <c r="AB688" s="17"/>
      <c r="AC688" s="17"/>
      <c r="AD688" s="17"/>
      <c r="AE688" s="17"/>
      <c r="AF688" s="17"/>
      <c r="AG688" s="17"/>
      <c r="AH688" s="17"/>
      <c r="AI688" s="17"/>
      <c r="AJ688" s="17"/>
      <c r="AK688" s="17"/>
      <c r="AL688" s="17"/>
      <c r="AM688" s="17"/>
      <c r="AN688" s="17"/>
      <c r="AO688" s="17"/>
      <c r="AP688" s="17"/>
      <c r="AQ688" s="17"/>
      <c r="AR688" s="17"/>
      <c r="AS688" s="17"/>
      <c r="AT688" s="17"/>
      <c r="AU688" s="17"/>
      <c r="AV688" s="17"/>
      <c r="AW688" s="17"/>
      <c r="AX688" s="17"/>
      <c r="AY688" s="17"/>
      <c r="AZ688" s="17"/>
      <c r="BA688" s="17"/>
      <c r="BB688" s="17"/>
      <c r="BC688" s="17"/>
      <c r="BD688" s="17"/>
      <c r="BE688" s="17"/>
    </row>
    <row r="689" spans="1:57" s="20" customFormat="1" ht="12.75" customHeight="1" x14ac:dyDescent="0.25">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c r="AA689" s="17"/>
      <c r="AB689" s="17"/>
      <c r="AC689" s="17"/>
      <c r="AD689" s="17"/>
      <c r="AE689" s="17"/>
      <c r="AF689" s="17"/>
      <c r="AG689" s="17"/>
      <c r="AH689" s="17"/>
      <c r="AI689" s="17"/>
      <c r="AJ689" s="17"/>
      <c r="AK689" s="17"/>
      <c r="AL689" s="17"/>
      <c r="AM689" s="17"/>
      <c r="AN689" s="17"/>
      <c r="AO689" s="17"/>
      <c r="AP689" s="17"/>
      <c r="AQ689" s="17"/>
      <c r="AR689" s="17"/>
      <c r="AS689" s="17"/>
      <c r="AT689" s="17"/>
      <c r="AU689" s="17"/>
      <c r="AV689" s="17"/>
      <c r="AW689" s="17"/>
      <c r="AX689" s="17"/>
      <c r="AY689" s="17"/>
      <c r="AZ689" s="17"/>
      <c r="BA689" s="17"/>
      <c r="BB689" s="17"/>
      <c r="BC689" s="17"/>
      <c r="BD689" s="17"/>
      <c r="BE689" s="17"/>
    </row>
    <row r="690" spans="1:57" s="20" customFormat="1" ht="12.75" customHeight="1" x14ac:dyDescent="0.25">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c r="AA690" s="17"/>
      <c r="AB690" s="17"/>
      <c r="AC690" s="17"/>
      <c r="AD690" s="17"/>
      <c r="AE690" s="17"/>
      <c r="AF690" s="17"/>
      <c r="AG690" s="17"/>
      <c r="AH690" s="17"/>
      <c r="AI690" s="17"/>
      <c r="AJ690" s="17"/>
      <c r="AK690" s="17"/>
      <c r="AL690" s="17"/>
      <c r="AM690" s="17"/>
      <c r="AN690" s="17"/>
      <c r="AO690" s="17"/>
      <c r="AP690" s="17"/>
      <c r="AQ690" s="17"/>
      <c r="AR690" s="17"/>
      <c r="AS690" s="17"/>
      <c r="AT690" s="17"/>
      <c r="AU690" s="17"/>
      <c r="AV690" s="17"/>
      <c r="AW690" s="17"/>
      <c r="AX690" s="17"/>
      <c r="AY690" s="17"/>
      <c r="AZ690" s="17"/>
      <c r="BA690" s="17"/>
      <c r="BB690" s="17"/>
      <c r="BC690" s="17"/>
      <c r="BD690" s="17"/>
      <c r="BE690" s="17"/>
    </row>
    <row r="691" spans="1:57" s="20" customFormat="1" ht="12.75" customHeight="1" x14ac:dyDescent="0.25">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c r="AA691" s="17"/>
      <c r="AB691" s="17"/>
      <c r="AC691" s="17"/>
      <c r="AD691" s="17"/>
      <c r="AE691" s="17"/>
      <c r="AF691" s="17"/>
      <c r="AG691" s="17"/>
      <c r="AH691" s="17"/>
      <c r="AI691" s="17"/>
      <c r="AJ691" s="17"/>
      <c r="AK691" s="17"/>
      <c r="AL691" s="17"/>
      <c r="AM691" s="17"/>
      <c r="AN691" s="17"/>
      <c r="AO691" s="17"/>
      <c r="AP691" s="17"/>
      <c r="AQ691" s="17"/>
      <c r="AR691" s="17"/>
      <c r="AS691" s="17"/>
      <c r="AT691" s="17"/>
      <c r="AU691" s="17"/>
      <c r="AV691" s="17"/>
      <c r="AW691" s="17"/>
      <c r="AX691" s="17"/>
      <c r="AY691" s="17"/>
      <c r="AZ691" s="17"/>
      <c r="BA691" s="17"/>
      <c r="BB691" s="17"/>
      <c r="BC691" s="17"/>
      <c r="BD691" s="17"/>
      <c r="BE691" s="17"/>
    </row>
    <row r="692" spans="1:57" s="20" customFormat="1" ht="12.75" customHeight="1" x14ac:dyDescent="0.25">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c r="AA692" s="17"/>
      <c r="AB692" s="17"/>
      <c r="AC692" s="17"/>
      <c r="AD692" s="17"/>
      <c r="AE692" s="17"/>
      <c r="AF692" s="17"/>
      <c r="AG692" s="17"/>
      <c r="AH692" s="17"/>
      <c r="AI692" s="17"/>
      <c r="AJ692" s="17"/>
      <c r="AK692" s="17"/>
      <c r="AL692" s="17"/>
      <c r="AM692" s="17"/>
      <c r="AN692" s="17"/>
      <c r="AO692" s="17"/>
      <c r="AP692" s="17"/>
      <c r="AQ692" s="17"/>
      <c r="AR692" s="17"/>
      <c r="AS692" s="17"/>
      <c r="AT692" s="17"/>
      <c r="AU692" s="17"/>
      <c r="AV692" s="17"/>
      <c r="AW692" s="17"/>
      <c r="AX692" s="17"/>
      <c r="AY692" s="17"/>
      <c r="AZ692" s="17"/>
      <c r="BA692" s="17"/>
      <c r="BB692" s="17"/>
      <c r="BC692" s="17"/>
      <c r="BD692" s="17"/>
      <c r="BE692" s="17"/>
    </row>
    <row r="693" spans="1:57" s="20" customFormat="1" ht="12.75" customHeight="1" x14ac:dyDescent="0.25">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c r="AA693" s="17"/>
      <c r="AB693" s="17"/>
      <c r="AC693" s="17"/>
      <c r="AD693" s="17"/>
      <c r="AE693" s="17"/>
      <c r="AF693" s="17"/>
      <c r="AG693" s="17"/>
      <c r="AH693" s="17"/>
      <c r="AI693" s="17"/>
      <c r="AJ693" s="17"/>
      <c r="AK693" s="17"/>
      <c r="AL693" s="17"/>
      <c r="AM693" s="17"/>
      <c r="AN693" s="17"/>
      <c r="AO693" s="17"/>
      <c r="AP693" s="17"/>
      <c r="AQ693" s="17"/>
      <c r="AR693" s="17"/>
      <c r="AS693" s="17"/>
      <c r="AT693" s="17"/>
      <c r="AU693" s="17"/>
      <c r="AV693" s="17"/>
      <c r="AW693" s="17"/>
      <c r="AX693" s="17"/>
      <c r="AY693" s="17"/>
      <c r="AZ693" s="17"/>
      <c r="BA693" s="17"/>
      <c r="BB693" s="17"/>
      <c r="BC693" s="17"/>
      <c r="BD693" s="17"/>
      <c r="BE693" s="17"/>
    </row>
    <row r="694" spans="1:57" s="20" customFormat="1" ht="12.75" customHeight="1" x14ac:dyDescent="0.25">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c r="AA694" s="17"/>
      <c r="AB694" s="17"/>
      <c r="AC694" s="17"/>
      <c r="AD694" s="17"/>
      <c r="AE694" s="17"/>
      <c r="AF694" s="17"/>
      <c r="AG694" s="17"/>
      <c r="AH694" s="17"/>
      <c r="AI694" s="17"/>
      <c r="AJ694" s="17"/>
      <c r="AK694" s="17"/>
      <c r="AL694" s="17"/>
      <c r="AM694" s="17"/>
      <c r="AN694" s="17"/>
      <c r="AO694" s="17"/>
      <c r="AP694" s="17"/>
      <c r="AQ694" s="17"/>
      <c r="AR694" s="17"/>
      <c r="AS694" s="17"/>
      <c r="AT694" s="17"/>
      <c r="AU694" s="17"/>
      <c r="AV694" s="17"/>
      <c r="AW694" s="17"/>
      <c r="AX694" s="17"/>
      <c r="AY694" s="17"/>
      <c r="AZ694" s="17"/>
      <c r="BA694" s="17"/>
      <c r="BB694" s="17"/>
      <c r="BC694" s="17"/>
      <c r="BD694" s="17"/>
      <c r="BE694" s="17"/>
    </row>
    <row r="695" spans="1:57" s="20" customFormat="1" ht="12.75" customHeight="1" x14ac:dyDescent="0.25">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c r="AA695" s="17"/>
      <c r="AB695" s="17"/>
      <c r="AC695" s="17"/>
      <c r="AD695" s="17"/>
      <c r="AE695" s="17"/>
      <c r="AF695" s="17"/>
      <c r="AG695" s="17"/>
      <c r="AH695" s="17"/>
      <c r="AI695" s="17"/>
      <c r="AJ695" s="17"/>
      <c r="AK695" s="17"/>
      <c r="AL695" s="17"/>
      <c r="AM695" s="17"/>
      <c r="AN695" s="17"/>
      <c r="AO695" s="17"/>
      <c r="AP695" s="17"/>
      <c r="AQ695" s="17"/>
      <c r="AR695" s="17"/>
      <c r="AS695" s="17"/>
      <c r="AT695" s="17"/>
      <c r="AU695" s="17"/>
      <c r="AV695" s="17"/>
      <c r="AW695" s="17"/>
      <c r="AX695" s="17"/>
      <c r="AY695" s="17"/>
      <c r="AZ695" s="17"/>
      <c r="BA695" s="17"/>
      <c r="BB695" s="17"/>
      <c r="BC695" s="17"/>
      <c r="BD695" s="17"/>
      <c r="BE695" s="17"/>
    </row>
    <row r="696" spans="1:57" s="20" customFormat="1" ht="12.75" customHeight="1" x14ac:dyDescent="0.25">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c r="AA696" s="17"/>
      <c r="AB696" s="17"/>
      <c r="AC696" s="17"/>
      <c r="AD696" s="17"/>
      <c r="AE696" s="17"/>
      <c r="AF696" s="17"/>
      <c r="AG696" s="17"/>
      <c r="AH696" s="17"/>
      <c r="AI696" s="17"/>
      <c r="AJ696" s="17"/>
      <c r="AK696" s="17"/>
      <c r="AL696" s="17"/>
      <c r="AM696" s="17"/>
      <c r="AN696" s="17"/>
      <c r="AO696" s="17"/>
      <c r="AP696" s="17"/>
      <c r="AQ696" s="17"/>
      <c r="AR696" s="17"/>
      <c r="AS696" s="17"/>
      <c r="AT696" s="17"/>
      <c r="AU696" s="17"/>
      <c r="AV696" s="17"/>
      <c r="AW696" s="17"/>
      <c r="AX696" s="17"/>
      <c r="AY696" s="17"/>
      <c r="AZ696" s="17"/>
      <c r="BA696" s="17"/>
      <c r="BB696" s="17"/>
      <c r="BC696" s="17"/>
      <c r="BD696" s="17"/>
      <c r="BE696" s="17"/>
    </row>
    <row r="697" spans="1:57" s="20" customFormat="1" ht="12.75" customHeight="1" x14ac:dyDescent="0.25">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c r="AA697" s="17"/>
      <c r="AB697" s="17"/>
      <c r="AC697" s="17"/>
      <c r="AD697" s="17"/>
      <c r="AE697" s="17"/>
      <c r="AF697" s="17"/>
      <c r="AG697" s="17"/>
      <c r="AH697" s="17"/>
      <c r="AI697" s="17"/>
      <c r="AJ697" s="17"/>
      <c r="AK697" s="17"/>
      <c r="AL697" s="17"/>
      <c r="AM697" s="17"/>
      <c r="AN697" s="17"/>
      <c r="AO697" s="17"/>
      <c r="AP697" s="17"/>
      <c r="AQ697" s="17"/>
      <c r="AR697" s="17"/>
      <c r="AS697" s="17"/>
      <c r="AT697" s="17"/>
      <c r="AU697" s="17"/>
      <c r="AV697" s="17"/>
      <c r="AW697" s="17"/>
      <c r="AX697" s="17"/>
      <c r="AY697" s="17"/>
      <c r="AZ697" s="17"/>
      <c r="BA697" s="17"/>
      <c r="BB697" s="17"/>
      <c r="BC697" s="17"/>
      <c r="BD697" s="17"/>
      <c r="BE697" s="17"/>
    </row>
    <row r="698" spans="1:57" s="20" customFormat="1" ht="12.75" customHeight="1" x14ac:dyDescent="0.25">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c r="AA698" s="17"/>
      <c r="AB698" s="17"/>
      <c r="AC698" s="17"/>
      <c r="AD698" s="17"/>
      <c r="AE698" s="17"/>
      <c r="AF698" s="17"/>
      <c r="AG698" s="17"/>
      <c r="AH698" s="17"/>
      <c r="AI698" s="17"/>
      <c r="AJ698" s="17"/>
      <c r="AK698" s="17"/>
      <c r="AL698" s="17"/>
      <c r="AM698" s="17"/>
      <c r="AN698" s="17"/>
      <c r="AO698" s="17"/>
      <c r="AP698" s="17"/>
      <c r="AQ698" s="17"/>
      <c r="AR698" s="17"/>
      <c r="AS698" s="17"/>
      <c r="AT698" s="17"/>
      <c r="AU698" s="17"/>
      <c r="AV698" s="17"/>
      <c r="AW698" s="17"/>
      <c r="AX698" s="17"/>
      <c r="AY698" s="17"/>
      <c r="AZ698" s="17"/>
      <c r="BA698" s="17"/>
      <c r="BB698" s="17"/>
      <c r="BC698" s="17"/>
      <c r="BD698" s="17"/>
      <c r="BE698" s="17"/>
    </row>
    <row r="699" spans="1:57" s="20" customFormat="1" ht="12.75" customHeight="1" x14ac:dyDescent="0.25">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c r="AA699" s="17"/>
      <c r="AB699" s="17"/>
      <c r="AC699" s="17"/>
      <c r="AD699" s="17"/>
      <c r="AE699" s="17"/>
      <c r="AF699" s="17"/>
      <c r="AG699" s="17"/>
      <c r="AH699" s="17"/>
      <c r="AI699" s="17"/>
      <c r="AJ699" s="17"/>
      <c r="AK699" s="17"/>
      <c r="AL699" s="17"/>
      <c r="AM699" s="17"/>
      <c r="AN699" s="17"/>
      <c r="AO699" s="17"/>
      <c r="AP699" s="17"/>
      <c r="AQ699" s="17"/>
      <c r="AR699" s="17"/>
      <c r="AS699" s="17"/>
      <c r="AT699" s="17"/>
      <c r="AU699" s="17"/>
      <c r="AV699" s="17"/>
      <c r="AW699" s="17"/>
      <c r="AX699" s="17"/>
      <c r="AY699" s="17"/>
      <c r="AZ699" s="17"/>
      <c r="BA699" s="17"/>
      <c r="BB699" s="17"/>
      <c r="BC699" s="17"/>
      <c r="BD699" s="17"/>
      <c r="BE699" s="17"/>
    </row>
    <row r="700" spans="1:57" s="20" customFormat="1" ht="12.75" customHeight="1" x14ac:dyDescent="0.25">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c r="AA700" s="17"/>
      <c r="AB700" s="17"/>
      <c r="AC700" s="17"/>
      <c r="AD700" s="17"/>
      <c r="AE700" s="17"/>
      <c r="AF700" s="17"/>
      <c r="AG700" s="17"/>
      <c r="AH700" s="17"/>
      <c r="AI700" s="17"/>
      <c r="AJ700" s="17"/>
      <c r="AK700" s="17"/>
      <c r="AL700" s="17"/>
      <c r="AM700" s="17"/>
      <c r="AN700" s="17"/>
      <c r="AO700" s="17"/>
      <c r="AP700" s="17"/>
      <c r="AQ700" s="17"/>
      <c r="AR700" s="17"/>
      <c r="AS700" s="17"/>
      <c r="AT700" s="17"/>
      <c r="AU700" s="17"/>
      <c r="AV700" s="17"/>
      <c r="AW700" s="17"/>
      <c r="AX700" s="17"/>
      <c r="AY700" s="17"/>
      <c r="AZ700" s="17"/>
      <c r="BA700" s="17"/>
      <c r="BB700" s="17"/>
      <c r="BC700" s="17"/>
      <c r="BD700" s="17"/>
      <c r="BE700" s="17"/>
    </row>
    <row r="701" spans="1:57" s="20" customFormat="1" ht="12.75" customHeight="1" x14ac:dyDescent="0.25">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c r="AA701" s="17"/>
      <c r="AB701" s="17"/>
      <c r="AC701" s="17"/>
      <c r="AD701" s="17"/>
      <c r="AE701" s="17"/>
      <c r="AF701" s="17"/>
      <c r="AG701" s="17"/>
      <c r="AH701" s="17"/>
      <c r="AI701" s="17"/>
      <c r="AJ701" s="17"/>
      <c r="AK701" s="17"/>
      <c r="AL701" s="17"/>
      <c r="AM701" s="17"/>
      <c r="AN701" s="17"/>
      <c r="AO701" s="17"/>
      <c r="AP701" s="17"/>
      <c r="AQ701" s="17"/>
      <c r="AR701" s="17"/>
      <c r="AS701" s="17"/>
      <c r="AT701" s="17"/>
      <c r="AU701" s="17"/>
      <c r="AV701" s="17"/>
      <c r="AW701" s="17"/>
      <c r="AX701" s="17"/>
      <c r="AY701" s="17"/>
      <c r="AZ701" s="17"/>
      <c r="BA701" s="17"/>
      <c r="BB701" s="17"/>
      <c r="BC701" s="17"/>
      <c r="BD701" s="17"/>
      <c r="BE701" s="17"/>
    </row>
    <row r="702" spans="1:57" s="20" customFormat="1" ht="12.75" customHeight="1" x14ac:dyDescent="0.25">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c r="AA702" s="17"/>
      <c r="AB702" s="17"/>
      <c r="AC702" s="17"/>
      <c r="AD702" s="17"/>
      <c r="AE702" s="17"/>
      <c r="AF702" s="17"/>
      <c r="AG702" s="17"/>
      <c r="AH702" s="17"/>
      <c r="AI702" s="17"/>
      <c r="AJ702" s="17"/>
      <c r="AK702" s="17"/>
      <c r="AL702" s="17"/>
      <c r="AM702" s="17"/>
      <c r="AN702" s="17"/>
      <c r="AO702" s="17"/>
      <c r="AP702" s="17"/>
      <c r="AQ702" s="17"/>
      <c r="AR702" s="17"/>
      <c r="AS702" s="17"/>
      <c r="AT702" s="17"/>
      <c r="AU702" s="17"/>
      <c r="AV702" s="17"/>
      <c r="AW702" s="17"/>
      <c r="AX702" s="17"/>
      <c r="AY702" s="17"/>
      <c r="AZ702" s="17"/>
      <c r="BA702" s="17"/>
      <c r="BB702" s="17"/>
      <c r="BC702" s="17"/>
      <c r="BD702" s="17"/>
      <c r="BE702" s="17"/>
    </row>
    <row r="703" spans="1:57" s="20" customFormat="1" ht="12.75" customHeight="1" x14ac:dyDescent="0.25">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c r="AA703" s="17"/>
      <c r="AB703" s="17"/>
      <c r="AC703" s="17"/>
      <c r="AD703" s="17"/>
      <c r="AE703" s="17"/>
      <c r="AF703" s="17"/>
      <c r="AG703" s="17"/>
      <c r="AH703" s="17"/>
      <c r="AI703" s="17"/>
      <c r="AJ703" s="17"/>
      <c r="AK703" s="17"/>
      <c r="AL703" s="17"/>
      <c r="AM703" s="17"/>
      <c r="AN703" s="17"/>
      <c r="AO703" s="17"/>
      <c r="AP703" s="17"/>
      <c r="AQ703" s="17"/>
      <c r="AR703" s="17"/>
      <c r="AS703" s="17"/>
      <c r="AT703" s="17"/>
      <c r="AU703" s="17"/>
      <c r="AV703" s="17"/>
      <c r="AW703" s="17"/>
      <c r="AX703" s="17"/>
      <c r="AY703" s="17"/>
      <c r="AZ703" s="17"/>
      <c r="BA703" s="17"/>
      <c r="BB703" s="17"/>
      <c r="BC703" s="17"/>
      <c r="BD703" s="17"/>
      <c r="BE703" s="17"/>
    </row>
    <row r="704" spans="1:57" s="20" customFormat="1" ht="12.75" customHeight="1" x14ac:dyDescent="0.25">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c r="AA704" s="17"/>
      <c r="AB704" s="17"/>
      <c r="AC704" s="17"/>
      <c r="AD704" s="17"/>
      <c r="AE704" s="17"/>
      <c r="AF704" s="17"/>
      <c r="AG704" s="17"/>
      <c r="AH704" s="17"/>
      <c r="AI704" s="17"/>
      <c r="AJ704" s="17"/>
      <c r="AK704" s="17"/>
      <c r="AL704" s="17"/>
      <c r="AM704" s="17"/>
      <c r="AN704" s="17"/>
      <c r="AO704" s="17"/>
      <c r="AP704" s="17"/>
      <c r="AQ704" s="17"/>
      <c r="AR704" s="17"/>
      <c r="AS704" s="17"/>
      <c r="AT704" s="17"/>
      <c r="AU704" s="17"/>
      <c r="AV704" s="17"/>
      <c r="AW704" s="17"/>
      <c r="AX704" s="17"/>
      <c r="AY704" s="17"/>
      <c r="AZ704" s="17"/>
      <c r="BA704" s="17"/>
      <c r="BB704" s="17"/>
      <c r="BC704" s="17"/>
      <c r="BD704" s="17"/>
      <c r="BE704" s="17"/>
    </row>
    <row r="705" spans="1:57" s="20" customFormat="1" ht="12.75" customHeight="1" x14ac:dyDescent="0.25">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c r="AA705" s="17"/>
      <c r="AB705" s="17"/>
      <c r="AC705" s="17"/>
      <c r="AD705" s="17"/>
      <c r="AE705" s="17"/>
      <c r="AF705" s="17"/>
      <c r="AG705" s="17"/>
      <c r="AH705" s="17"/>
      <c r="AI705" s="17"/>
      <c r="AJ705" s="17"/>
      <c r="AK705" s="17"/>
      <c r="AL705" s="17"/>
      <c r="AM705" s="17"/>
      <c r="AN705" s="17"/>
      <c r="AO705" s="17"/>
      <c r="AP705" s="17"/>
      <c r="AQ705" s="17"/>
      <c r="AR705" s="17"/>
      <c r="AS705" s="17"/>
      <c r="AT705" s="17"/>
      <c r="AU705" s="17"/>
      <c r="AV705" s="17"/>
      <c r="AW705" s="17"/>
      <c r="AX705" s="17"/>
      <c r="AY705" s="17"/>
      <c r="AZ705" s="17"/>
      <c r="BA705" s="17"/>
      <c r="BB705" s="17"/>
      <c r="BC705" s="17"/>
      <c r="BD705" s="17"/>
      <c r="BE705" s="17"/>
    </row>
    <row r="706" spans="1:57" s="20" customFormat="1" ht="12.75" customHeight="1" x14ac:dyDescent="0.25">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c r="AA706" s="17"/>
      <c r="AB706" s="17"/>
      <c r="AC706" s="17"/>
      <c r="AD706" s="17"/>
      <c r="AE706" s="17"/>
      <c r="AF706" s="17"/>
      <c r="AG706" s="17"/>
      <c r="AH706" s="17"/>
      <c r="AI706" s="17"/>
      <c r="AJ706" s="17"/>
      <c r="AK706" s="17"/>
      <c r="AL706" s="17"/>
      <c r="AM706" s="17"/>
      <c r="AN706" s="17"/>
      <c r="AO706" s="17"/>
      <c r="AP706" s="17"/>
      <c r="AQ706" s="17"/>
      <c r="AR706" s="17"/>
      <c r="AS706" s="17"/>
      <c r="AT706" s="17"/>
      <c r="AU706" s="17"/>
      <c r="AV706" s="17"/>
      <c r="AW706" s="17"/>
      <c r="AX706" s="17"/>
      <c r="AY706" s="17"/>
      <c r="AZ706" s="17"/>
      <c r="BA706" s="17"/>
      <c r="BB706" s="17"/>
      <c r="BC706" s="17"/>
      <c r="BD706" s="17"/>
      <c r="BE706" s="17"/>
    </row>
    <row r="707" spans="1:57" s="20" customFormat="1" ht="12.75" customHeight="1" x14ac:dyDescent="0.25">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c r="AA707" s="17"/>
      <c r="AB707" s="17"/>
      <c r="AC707" s="17"/>
      <c r="AD707" s="17"/>
      <c r="AE707" s="17"/>
      <c r="AF707" s="17"/>
      <c r="AG707" s="17"/>
      <c r="AH707" s="17"/>
      <c r="AI707" s="17"/>
      <c r="AJ707" s="17"/>
      <c r="AK707" s="17"/>
      <c r="AL707" s="17"/>
      <c r="AM707" s="17"/>
      <c r="AN707" s="17"/>
      <c r="AO707" s="17"/>
      <c r="AP707" s="17"/>
      <c r="AQ707" s="17"/>
      <c r="AR707" s="17"/>
      <c r="AS707" s="17"/>
      <c r="AT707" s="17"/>
      <c r="AU707" s="17"/>
      <c r="AV707" s="17"/>
      <c r="AW707" s="17"/>
      <c r="AX707" s="17"/>
      <c r="AY707" s="17"/>
      <c r="AZ707" s="17"/>
      <c r="BA707" s="17"/>
      <c r="BB707" s="17"/>
      <c r="BC707" s="17"/>
      <c r="BD707" s="17"/>
      <c r="BE707" s="17"/>
    </row>
    <row r="708" spans="1:57" s="20" customFormat="1" ht="12.75" customHeight="1" x14ac:dyDescent="0.25">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c r="AA708" s="17"/>
      <c r="AB708" s="17"/>
      <c r="AC708" s="17"/>
      <c r="AD708" s="17"/>
      <c r="AE708" s="17"/>
      <c r="AF708" s="17"/>
      <c r="AG708" s="17"/>
      <c r="AH708" s="17"/>
      <c r="AI708" s="17"/>
      <c r="AJ708" s="17"/>
      <c r="AK708" s="17"/>
      <c r="AL708" s="17"/>
      <c r="AM708" s="17"/>
      <c r="AN708" s="17"/>
      <c r="AO708" s="17"/>
      <c r="AP708" s="17"/>
      <c r="AQ708" s="17"/>
      <c r="AR708" s="17"/>
      <c r="AS708" s="17"/>
      <c r="AT708" s="17"/>
      <c r="AU708" s="17"/>
      <c r="AV708" s="17"/>
      <c r="AW708" s="17"/>
      <c r="AX708" s="17"/>
      <c r="AY708" s="17"/>
      <c r="AZ708" s="17"/>
      <c r="BA708" s="17"/>
      <c r="BB708" s="17"/>
      <c r="BC708" s="17"/>
      <c r="BD708" s="17"/>
      <c r="BE708" s="17"/>
    </row>
    <row r="709" spans="1:57" s="20" customFormat="1" ht="12.75" customHeight="1" x14ac:dyDescent="0.25">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c r="AA709" s="17"/>
      <c r="AB709" s="17"/>
      <c r="AC709" s="17"/>
      <c r="AD709" s="17"/>
      <c r="AE709" s="17"/>
      <c r="AF709" s="17"/>
      <c r="AG709" s="17"/>
      <c r="AH709" s="17"/>
      <c r="AI709" s="17"/>
      <c r="AJ709" s="17"/>
      <c r="AK709" s="17"/>
      <c r="AL709" s="17"/>
      <c r="AM709" s="17"/>
      <c r="AN709" s="17"/>
      <c r="AO709" s="17"/>
      <c r="AP709" s="17"/>
      <c r="AQ709" s="17"/>
      <c r="AR709" s="17"/>
      <c r="AS709" s="17"/>
      <c r="AT709" s="17"/>
      <c r="AU709" s="17"/>
      <c r="AV709" s="17"/>
      <c r="AW709" s="17"/>
      <c r="AX709" s="17"/>
      <c r="AY709" s="17"/>
      <c r="AZ709" s="17"/>
      <c r="BA709" s="17"/>
      <c r="BB709" s="17"/>
      <c r="BC709" s="17"/>
      <c r="BD709" s="17"/>
      <c r="BE709" s="17"/>
    </row>
    <row r="710" spans="1:57" s="20" customFormat="1" ht="12.75" customHeight="1" x14ac:dyDescent="0.25">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c r="AA710" s="17"/>
      <c r="AB710" s="17"/>
      <c r="AC710" s="17"/>
      <c r="AD710" s="17"/>
      <c r="AE710" s="17"/>
      <c r="AF710" s="17"/>
      <c r="AG710" s="17"/>
      <c r="AH710" s="17"/>
      <c r="AI710" s="17"/>
      <c r="AJ710" s="17"/>
      <c r="AK710" s="17"/>
      <c r="AL710" s="17"/>
      <c r="AM710" s="17"/>
      <c r="AN710" s="17"/>
      <c r="AO710" s="17"/>
      <c r="AP710" s="17"/>
      <c r="AQ710" s="17"/>
      <c r="AR710" s="17"/>
      <c r="AS710" s="17"/>
      <c r="AT710" s="17"/>
      <c r="AU710" s="17"/>
      <c r="AV710" s="17"/>
      <c r="AW710" s="17"/>
      <c r="AX710" s="17"/>
      <c r="AY710" s="17"/>
      <c r="AZ710" s="17"/>
      <c r="BA710" s="17"/>
      <c r="BB710" s="17"/>
      <c r="BC710" s="17"/>
      <c r="BD710" s="17"/>
      <c r="BE710" s="17"/>
    </row>
    <row r="711" spans="1:57" s="20" customFormat="1" ht="12.75" customHeight="1" x14ac:dyDescent="0.25">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c r="AA711" s="17"/>
      <c r="AB711" s="17"/>
      <c r="AC711" s="17"/>
      <c r="AD711" s="17"/>
      <c r="AE711" s="17"/>
      <c r="AF711" s="17"/>
      <c r="AG711" s="17"/>
      <c r="AH711" s="17"/>
      <c r="AI711" s="17"/>
      <c r="AJ711" s="17"/>
      <c r="AK711" s="17"/>
      <c r="AL711" s="17"/>
      <c r="AM711" s="17"/>
      <c r="AN711" s="17"/>
      <c r="AO711" s="17"/>
      <c r="AP711" s="17"/>
      <c r="AQ711" s="17"/>
      <c r="AR711" s="17"/>
      <c r="AS711" s="17"/>
      <c r="AT711" s="17"/>
      <c r="AU711" s="17"/>
      <c r="AV711" s="17"/>
      <c r="AW711" s="17"/>
      <c r="AX711" s="17"/>
      <c r="AY711" s="17"/>
      <c r="AZ711" s="17"/>
      <c r="BA711" s="17"/>
      <c r="BB711" s="17"/>
      <c r="BC711" s="17"/>
      <c r="BD711" s="17"/>
      <c r="BE711" s="17"/>
    </row>
    <row r="712" spans="1:57" s="20" customFormat="1" ht="12.75" customHeight="1" x14ac:dyDescent="0.25">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c r="AA712" s="17"/>
      <c r="AB712" s="17"/>
      <c r="AC712" s="17"/>
      <c r="AD712" s="17"/>
      <c r="AE712" s="17"/>
      <c r="AF712" s="17"/>
      <c r="AG712" s="17"/>
      <c r="AH712" s="17"/>
      <c r="AI712" s="17"/>
      <c r="AJ712" s="17"/>
      <c r="AK712" s="17"/>
      <c r="AL712" s="17"/>
      <c r="AM712" s="17"/>
      <c r="AN712" s="17"/>
      <c r="AO712" s="17"/>
      <c r="AP712" s="17"/>
      <c r="AQ712" s="17"/>
      <c r="AR712" s="17"/>
      <c r="AS712" s="17"/>
      <c r="AT712" s="17"/>
      <c r="AU712" s="17"/>
      <c r="AV712" s="17"/>
      <c r="AW712" s="17"/>
      <c r="AX712" s="17"/>
      <c r="AY712" s="17"/>
      <c r="AZ712" s="17"/>
      <c r="BA712" s="17"/>
      <c r="BB712" s="17"/>
      <c r="BC712" s="17"/>
      <c r="BD712" s="17"/>
      <c r="BE712" s="17"/>
    </row>
    <row r="713" spans="1:57" s="20" customFormat="1" ht="12.75" customHeight="1" x14ac:dyDescent="0.25">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c r="AA713" s="17"/>
      <c r="AB713" s="17"/>
      <c r="AC713" s="17"/>
      <c r="AD713" s="17"/>
      <c r="AE713" s="17"/>
      <c r="AF713" s="17"/>
      <c r="AG713" s="17"/>
      <c r="AH713" s="17"/>
      <c r="AI713" s="17"/>
      <c r="AJ713" s="17"/>
      <c r="AK713" s="17"/>
      <c r="AL713" s="17"/>
      <c r="AM713" s="17"/>
      <c r="AN713" s="17"/>
      <c r="AO713" s="17"/>
      <c r="AP713" s="17"/>
      <c r="AQ713" s="17"/>
      <c r="AR713" s="17"/>
      <c r="AS713" s="17"/>
      <c r="AT713" s="17"/>
      <c r="AU713" s="17"/>
      <c r="AV713" s="17"/>
      <c r="AW713" s="17"/>
      <c r="AX713" s="17"/>
      <c r="AY713" s="17"/>
      <c r="AZ713" s="17"/>
      <c r="BA713" s="17"/>
      <c r="BB713" s="17"/>
      <c r="BC713" s="17"/>
      <c r="BD713" s="17"/>
      <c r="BE713" s="17"/>
    </row>
    <row r="714" spans="1:57" s="20" customFormat="1" ht="12.75" customHeight="1" x14ac:dyDescent="0.25">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c r="AA714" s="17"/>
      <c r="AB714" s="17"/>
      <c r="AC714" s="17"/>
      <c r="AD714" s="17"/>
      <c r="AE714" s="17"/>
      <c r="AF714" s="17"/>
      <c r="AG714" s="17"/>
      <c r="AH714" s="17"/>
      <c r="AI714" s="17"/>
      <c r="AJ714" s="17"/>
      <c r="AK714" s="17"/>
      <c r="AL714" s="17"/>
      <c r="AM714" s="17"/>
      <c r="AN714" s="17"/>
      <c r="AO714" s="17"/>
      <c r="AP714" s="17"/>
      <c r="AQ714" s="17"/>
      <c r="AR714" s="17"/>
      <c r="AS714" s="17"/>
      <c r="AT714" s="17"/>
      <c r="AU714" s="17"/>
      <c r="AV714" s="17"/>
      <c r="AW714" s="17"/>
      <c r="AX714" s="17"/>
      <c r="AY714" s="17"/>
      <c r="AZ714" s="17"/>
      <c r="BA714" s="17"/>
      <c r="BB714" s="17"/>
      <c r="BC714" s="17"/>
      <c r="BD714" s="17"/>
      <c r="BE714" s="17"/>
    </row>
    <row r="715" spans="1:57" s="20" customFormat="1" ht="12.75" customHeight="1" x14ac:dyDescent="0.25">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c r="AA715" s="17"/>
      <c r="AB715" s="17"/>
      <c r="AC715" s="17"/>
      <c r="AD715" s="17"/>
      <c r="AE715" s="17"/>
      <c r="AF715" s="17"/>
      <c r="AG715" s="17"/>
      <c r="AH715" s="17"/>
      <c r="AI715" s="17"/>
      <c r="AJ715" s="17"/>
      <c r="AK715" s="17"/>
      <c r="AL715" s="17"/>
      <c r="AM715" s="17"/>
      <c r="AN715" s="17"/>
      <c r="AO715" s="17"/>
      <c r="AP715" s="17"/>
      <c r="AQ715" s="17"/>
      <c r="AR715" s="17"/>
      <c r="AS715" s="17"/>
      <c r="AT715" s="17"/>
      <c r="AU715" s="17"/>
      <c r="AV715" s="17"/>
      <c r="AW715" s="17"/>
      <c r="AX715" s="17"/>
      <c r="AY715" s="17"/>
      <c r="AZ715" s="17"/>
      <c r="BA715" s="17"/>
      <c r="BB715" s="17"/>
      <c r="BC715" s="17"/>
      <c r="BD715" s="17"/>
      <c r="BE715" s="17"/>
    </row>
    <row r="716" spans="1:57" s="20" customFormat="1" ht="12.75" customHeight="1" x14ac:dyDescent="0.25">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c r="AA716" s="17"/>
      <c r="AB716" s="17"/>
      <c r="AC716" s="17"/>
      <c r="AD716" s="17"/>
      <c r="AE716" s="17"/>
      <c r="AF716" s="17"/>
      <c r="AG716" s="17"/>
      <c r="AH716" s="17"/>
      <c r="AI716" s="17"/>
      <c r="AJ716" s="17"/>
      <c r="AK716" s="17"/>
      <c r="AL716" s="17"/>
      <c r="AM716" s="17"/>
      <c r="AN716" s="17"/>
      <c r="AO716" s="17"/>
      <c r="AP716" s="17"/>
      <c r="AQ716" s="17"/>
      <c r="AR716" s="17"/>
      <c r="AS716" s="17"/>
      <c r="AT716" s="17"/>
      <c r="AU716" s="17"/>
      <c r="AV716" s="17"/>
      <c r="AW716" s="17"/>
      <c r="AX716" s="17"/>
      <c r="AY716" s="17"/>
      <c r="AZ716" s="17"/>
      <c r="BA716" s="17"/>
      <c r="BB716" s="17"/>
      <c r="BC716" s="17"/>
      <c r="BD716" s="17"/>
      <c r="BE716" s="17"/>
    </row>
    <row r="717" spans="1:57" s="20" customFormat="1" ht="12.75" customHeight="1" x14ac:dyDescent="0.25">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c r="AA717" s="17"/>
      <c r="AB717" s="17"/>
      <c r="AC717" s="17"/>
      <c r="AD717" s="17"/>
      <c r="AE717" s="17"/>
      <c r="AF717" s="17"/>
      <c r="AG717" s="17"/>
      <c r="AH717" s="17"/>
      <c r="AI717" s="17"/>
      <c r="AJ717" s="17"/>
      <c r="AK717" s="17"/>
      <c r="AL717" s="17"/>
      <c r="AM717" s="17"/>
      <c r="AN717" s="17"/>
      <c r="AO717" s="17"/>
      <c r="AP717" s="17"/>
      <c r="AQ717" s="17"/>
      <c r="AR717" s="17"/>
      <c r="AS717" s="17"/>
      <c r="AT717" s="17"/>
      <c r="AU717" s="17"/>
      <c r="AV717" s="17"/>
      <c r="AW717" s="17"/>
      <c r="AX717" s="17"/>
      <c r="AY717" s="17"/>
      <c r="AZ717" s="17"/>
      <c r="BA717" s="17"/>
      <c r="BB717" s="17"/>
      <c r="BC717" s="17"/>
      <c r="BD717" s="17"/>
      <c r="BE717" s="17"/>
    </row>
    <row r="718" spans="1:57" s="20" customFormat="1" ht="12.75" customHeight="1" x14ac:dyDescent="0.25">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c r="AA718" s="17"/>
      <c r="AB718" s="17"/>
      <c r="AC718" s="17"/>
      <c r="AD718" s="17"/>
      <c r="AE718" s="17"/>
      <c r="AF718" s="17"/>
      <c r="AG718" s="17"/>
      <c r="AH718" s="17"/>
      <c r="AI718" s="17"/>
      <c r="AJ718" s="17"/>
      <c r="AK718" s="17"/>
      <c r="AL718" s="17"/>
      <c r="AM718" s="17"/>
      <c r="AN718" s="17"/>
      <c r="AO718" s="17"/>
      <c r="AP718" s="17"/>
      <c r="AQ718" s="17"/>
      <c r="AR718" s="17"/>
      <c r="AS718" s="17"/>
      <c r="AT718" s="17"/>
      <c r="AU718" s="17"/>
      <c r="AV718" s="17"/>
      <c r="AW718" s="17"/>
      <c r="AX718" s="17"/>
      <c r="AY718" s="17"/>
      <c r="AZ718" s="17"/>
      <c r="BA718" s="17"/>
      <c r="BB718" s="17"/>
      <c r="BC718" s="17"/>
      <c r="BD718" s="17"/>
      <c r="BE718" s="17"/>
    </row>
    <row r="719" spans="1:57" s="20" customFormat="1" ht="12.75" customHeight="1" x14ac:dyDescent="0.25">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c r="AA719" s="17"/>
      <c r="AB719" s="17"/>
      <c r="AC719" s="17"/>
      <c r="AD719" s="17"/>
      <c r="AE719" s="17"/>
      <c r="AF719" s="17"/>
      <c r="AG719" s="17"/>
      <c r="AH719" s="17"/>
      <c r="AI719" s="17"/>
      <c r="AJ719" s="17"/>
      <c r="AK719" s="17"/>
      <c r="AL719" s="17"/>
      <c r="AM719" s="17"/>
      <c r="AN719" s="17"/>
      <c r="AO719" s="17"/>
      <c r="AP719" s="17"/>
      <c r="AQ719" s="17"/>
      <c r="AR719" s="17"/>
      <c r="AS719" s="17"/>
      <c r="AT719" s="17"/>
      <c r="AU719" s="17"/>
      <c r="AV719" s="17"/>
      <c r="AW719" s="17"/>
      <c r="AX719" s="17"/>
      <c r="AY719" s="17"/>
      <c r="AZ719" s="17"/>
      <c r="BA719" s="17"/>
      <c r="BB719" s="17"/>
      <c r="BC719" s="17"/>
      <c r="BD719" s="17"/>
      <c r="BE719" s="17"/>
    </row>
    <row r="720" spans="1:57" s="20" customFormat="1" ht="12.75" customHeight="1" x14ac:dyDescent="0.25">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c r="AA720" s="17"/>
      <c r="AB720" s="17"/>
      <c r="AC720" s="17"/>
      <c r="AD720" s="17"/>
      <c r="AE720" s="17"/>
      <c r="AF720" s="17"/>
      <c r="AG720" s="17"/>
      <c r="AH720" s="17"/>
      <c r="AI720" s="17"/>
      <c r="AJ720" s="17"/>
      <c r="AK720" s="17"/>
      <c r="AL720" s="17"/>
      <c r="AM720" s="17"/>
      <c r="AN720" s="17"/>
      <c r="AO720" s="17"/>
      <c r="AP720" s="17"/>
      <c r="AQ720" s="17"/>
      <c r="AR720" s="17"/>
      <c r="AS720" s="17"/>
      <c r="AT720" s="17"/>
      <c r="AU720" s="17"/>
      <c r="AV720" s="17"/>
      <c r="AW720" s="17"/>
      <c r="AX720" s="17"/>
      <c r="AY720" s="17"/>
      <c r="AZ720" s="17"/>
      <c r="BA720" s="17"/>
      <c r="BB720" s="17"/>
      <c r="BC720" s="17"/>
      <c r="BD720" s="17"/>
      <c r="BE720" s="17"/>
    </row>
    <row r="721" spans="1:57" s="20" customFormat="1" ht="12.75" customHeight="1" x14ac:dyDescent="0.25">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c r="AA721" s="17"/>
      <c r="AB721" s="17"/>
      <c r="AC721" s="17"/>
      <c r="AD721" s="17"/>
      <c r="AE721" s="17"/>
      <c r="AF721" s="17"/>
      <c r="AG721" s="17"/>
      <c r="AH721" s="17"/>
      <c r="AI721" s="17"/>
      <c r="AJ721" s="17"/>
      <c r="AK721" s="17"/>
      <c r="AL721" s="17"/>
      <c r="AM721" s="17"/>
      <c r="AN721" s="17"/>
      <c r="AO721" s="17"/>
      <c r="AP721" s="17"/>
      <c r="AQ721" s="17"/>
      <c r="AR721" s="17"/>
      <c r="AS721" s="17"/>
      <c r="AT721" s="17"/>
      <c r="AU721" s="17"/>
      <c r="AV721" s="17"/>
      <c r="AW721" s="17"/>
      <c r="AX721" s="17"/>
      <c r="AY721" s="17"/>
      <c r="AZ721" s="17"/>
      <c r="BA721" s="17"/>
      <c r="BB721" s="17"/>
      <c r="BC721" s="17"/>
      <c r="BD721" s="17"/>
      <c r="BE721" s="17"/>
    </row>
    <row r="722" spans="1:57" s="20" customFormat="1" ht="12.75" customHeight="1" x14ac:dyDescent="0.25">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c r="AA722" s="17"/>
      <c r="AB722" s="17"/>
      <c r="AC722" s="17"/>
      <c r="AD722" s="17"/>
      <c r="AE722" s="17"/>
      <c r="AF722" s="17"/>
      <c r="AG722" s="17"/>
      <c r="AH722" s="17"/>
      <c r="AI722" s="17"/>
      <c r="AJ722" s="17"/>
      <c r="AK722" s="17"/>
      <c r="AL722" s="17"/>
      <c r="AM722" s="17"/>
      <c r="AN722" s="17"/>
      <c r="AO722" s="17"/>
      <c r="AP722" s="17"/>
      <c r="AQ722" s="17"/>
      <c r="AR722" s="17"/>
      <c r="AS722" s="17"/>
      <c r="AT722" s="17"/>
      <c r="AU722" s="17"/>
      <c r="AV722" s="17"/>
      <c r="AW722" s="17"/>
      <c r="AX722" s="17"/>
      <c r="AY722" s="17"/>
      <c r="AZ722" s="17"/>
      <c r="BA722" s="17"/>
      <c r="BB722" s="17"/>
      <c r="BC722" s="17"/>
      <c r="BD722" s="17"/>
      <c r="BE722" s="17"/>
    </row>
    <row r="723" spans="1:57" s="20" customFormat="1" ht="12.75" customHeight="1" x14ac:dyDescent="0.25">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c r="AA723" s="17"/>
      <c r="AB723" s="17"/>
      <c r="AC723" s="17"/>
      <c r="AD723" s="17"/>
      <c r="AE723" s="17"/>
      <c r="AF723" s="17"/>
      <c r="AG723" s="17"/>
      <c r="AH723" s="17"/>
      <c r="AI723" s="17"/>
      <c r="AJ723" s="17"/>
      <c r="AK723" s="17"/>
      <c r="AL723" s="17"/>
      <c r="AM723" s="17"/>
      <c r="AN723" s="17"/>
      <c r="AO723" s="17"/>
      <c r="AP723" s="17"/>
      <c r="AQ723" s="17"/>
      <c r="AR723" s="17"/>
      <c r="AS723" s="17"/>
      <c r="AT723" s="17"/>
      <c r="AU723" s="17"/>
      <c r="AV723" s="17"/>
      <c r="AW723" s="17"/>
      <c r="AX723" s="17"/>
      <c r="AY723" s="17"/>
      <c r="AZ723" s="17"/>
      <c r="BA723" s="17"/>
      <c r="BB723" s="17"/>
      <c r="BC723" s="17"/>
      <c r="BD723" s="17"/>
      <c r="BE723" s="17"/>
    </row>
    <row r="724" spans="1:57" s="20" customFormat="1" ht="12.75" customHeight="1" x14ac:dyDescent="0.25">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c r="AA724" s="17"/>
      <c r="AB724" s="17"/>
      <c r="AC724" s="17"/>
      <c r="AD724" s="17"/>
      <c r="AE724" s="17"/>
      <c r="AF724" s="17"/>
      <c r="AG724" s="17"/>
      <c r="AH724" s="17"/>
      <c r="AI724" s="17"/>
      <c r="AJ724" s="17"/>
      <c r="AK724" s="17"/>
      <c r="AL724" s="17"/>
      <c r="AM724" s="17"/>
      <c r="AN724" s="17"/>
      <c r="AO724" s="17"/>
      <c r="AP724" s="17"/>
      <c r="AQ724" s="17"/>
      <c r="AR724" s="17"/>
      <c r="AS724" s="17"/>
      <c r="AT724" s="17"/>
      <c r="AU724" s="17"/>
      <c r="AV724" s="17"/>
      <c r="AW724" s="17"/>
      <c r="AX724" s="17"/>
      <c r="AY724" s="17"/>
      <c r="AZ724" s="17"/>
      <c r="BA724" s="17"/>
      <c r="BB724" s="17"/>
      <c r="BC724" s="17"/>
      <c r="BD724" s="17"/>
      <c r="BE724" s="17"/>
    </row>
    <row r="725" spans="1:57" s="20" customFormat="1" ht="12.75" customHeight="1" x14ac:dyDescent="0.25">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c r="AA725" s="17"/>
      <c r="AB725" s="17"/>
      <c r="AC725" s="17"/>
      <c r="AD725" s="17"/>
      <c r="AE725" s="17"/>
      <c r="AF725" s="17"/>
      <c r="AG725" s="17"/>
      <c r="AH725" s="17"/>
      <c r="AI725" s="17"/>
      <c r="AJ725" s="17"/>
      <c r="AK725" s="17"/>
      <c r="AL725" s="17"/>
      <c r="AM725" s="17"/>
      <c r="AN725" s="17"/>
      <c r="AO725" s="17"/>
      <c r="AP725" s="17"/>
      <c r="AQ725" s="17"/>
      <c r="AR725" s="17"/>
      <c r="AS725" s="17"/>
      <c r="AT725" s="17"/>
      <c r="AU725" s="17"/>
      <c r="AV725" s="17"/>
      <c r="AW725" s="17"/>
      <c r="AX725" s="17"/>
      <c r="AY725" s="17"/>
      <c r="AZ725" s="17"/>
      <c r="BA725" s="17"/>
      <c r="BB725" s="17"/>
      <c r="BC725" s="17"/>
      <c r="BD725" s="17"/>
      <c r="BE725" s="17"/>
    </row>
    <row r="726" spans="1:57" s="20" customFormat="1" ht="12.75" customHeight="1" x14ac:dyDescent="0.25">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c r="AA726" s="17"/>
      <c r="AB726" s="17"/>
      <c r="AC726" s="17"/>
      <c r="AD726" s="17"/>
      <c r="AE726" s="17"/>
      <c r="AF726" s="17"/>
      <c r="AG726" s="17"/>
      <c r="AH726" s="17"/>
      <c r="AI726" s="17"/>
      <c r="AJ726" s="17"/>
      <c r="AK726" s="17"/>
      <c r="AL726" s="17"/>
      <c r="AM726" s="17"/>
      <c r="AN726" s="17"/>
      <c r="AO726" s="17"/>
      <c r="AP726" s="17"/>
      <c r="AQ726" s="17"/>
      <c r="AR726" s="17"/>
      <c r="AS726" s="17"/>
      <c r="AT726" s="17"/>
      <c r="AU726" s="17"/>
      <c r="AV726" s="17"/>
      <c r="AW726" s="17"/>
      <c r="AX726" s="17"/>
      <c r="AY726" s="17"/>
      <c r="AZ726" s="17"/>
      <c r="BA726" s="17"/>
      <c r="BB726" s="17"/>
      <c r="BC726" s="17"/>
      <c r="BD726" s="17"/>
      <c r="BE726" s="17"/>
    </row>
    <row r="727" spans="1:57" s="20" customFormat="1" ht="12.75" customHeight="1" x14ac:dyDescent="0.25">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c r="AA727" s="17"/>
      <c r="AB727" s="17"/>
      <c r="AC727" s="17"/>
      <c r="AD727" s="17"/>
      <c r="AE727" s="17"/>
      <c r="AF727" s="17"/>
      <c r="AG727" s="17"/>
      <c r="AH727" s="17"/>
      <c r="AI727" s="17"/>
      <c r="AJ727" s="17"/>
      <c r="AK727" s="17"/>
      <c r="AL727" s="17"/>
      <c r="AM727" s="17"/>
      <c r="AN727" s="17"/>
      <c r="AO727" s="17"/>
      <c r="AP727" s="17"/>
      <c r="AQ727" s="17"/>
      <c r="AR727" s="17"/>
      <c r="AS727" s="17"/>
      <c r="AT727" s="17"/>
      <c r="AU727" s="17"/>
      <c r="AV727" s="17"/>
      <c r="AW727" s="17"/>
      <c r="AX727" s="17"/>
      <c r="AY727" s="17"/>
      <c r="AZ727" s="17"/>
      <c r="BA727" s="17"/>
      <c r="BB727" s="17"/>
      <c r="BC727" s="17"/>
      <c r="BD727" s="17"/>
      <c r="BE727" s="17"/>
    </row>
    <row r="728" spans="1:57" s="20" customFormat="1" ht="12.75" customHeight="1" x14ac:dyDescent="0.25">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c r="AA728" s="17"/>
      <c r="AB728" s="17"/>
      <c r="AC728" s="17"/>
      <c r="AD728" s="17"/>
      <c r="AE728" s="17"/>
      <c r="AF728" s="17"/>
      <c r="AG728" s="17"/>
      <c r="AH728" s="17"/>
      <c r="AI728" s="17"/>
      <c r="AJ728" s="17"/>
      <c r="AK728" s="17"/>
      <c r="AL728" s="17"/>
      <c r="AM728" s="17"/>
      <c r="AN728" s="17"/>
      <c r="AO728" s="17"/>
      <c r="AP728" s="17"/>
      <c r="AQ728" s="17"/>
      <c r="AR728" s="17"/>
      <c r="AS728" s="17"/>
      <c r="AT728" s="17"/>
      <c r="AU728" s="17"/>
      <c r="AV728" s="17"/>
      <c r="AW728" s="17"/>
      <c r="AX728" s="17"/>
      <c r="AY728" s="17"/>
      <c r="AZ728" s="17"/>
      <c r="BA728" s="17"/>
      <c r="BB728" s="17"/>
      <c r="BC728" s="17"/>
      <c r="BD728" s="17"/>
      <c r="BE728" s="17"/>
    </row>
    <row r="729" spans="1:57" s="20" customFormat="1" ht="12.75" customHeight="1" x14ac:dyDescent="0.25">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c r="AA729" s="17"/>
      <c r="AB729" s="17"/>
      <c r="AC729" s="17"/>
      <c r="AD729" s="17"/>
      <c r="AE729" s="17"/>
      <c r="AF729" s="17"/>
      <c r="AG729" s="17"/>
      <c r="AH729" s="17"/>
      <c r="AI729" s="17"/>
      <c r="AJ729" s="17"/>
      <c r="AK729" s="17"/>
      <c r="AL729" s="17"/>
      <c r="AM729" s="17"/>
      <c r="AN729" s="17"/>
      <c r="AO729" s="17"/>
      <c r="AP729" s="17"/>
      <c r="AQ729" s="17"/>
      <c r="AR729" s="17"/>
      <c r="AS729" s="17"/>
      <c r="AT729" s="17"/>
      <c r="AU729" s="17"/>
      <c r="AV729" s="17"/>
      <c r="AW729" s="17"/>
      <c r="AX729" s="17"/>
      <c r="AY729" s="17"/>
      <c r="AZ729" s="17"/>
      <c r="BA729" s="17"/>
      <c r="BB729" s="17"/>
      <c r="BC729" s="17"/>
      <c r="BD729" s="17"/>
      <c r="BE729" s="17"/>
    </row>
    <row r="730" spans="1:57" s="20" customFormat="1" ht="12.75" customHeight="1" x14ac:dyDescent="0.25">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c r="AA730" s="17"/>
      <c r="AB730" s="17"/>
      <c r="AC730" s="17"/>
      <c r="AD730" s="17"/>
      <c r="AE730" s="17"/>
      <c r="AF730" s="17"/>
      <c r="AG730" s="17"/>
      <c r="AH730" s="17"/>
      <c r="AI730" s="17"/>
      <c r="AJ730" s="17"/>
      <c r="AK730" s="17"/>
      <c r="AL730" s="17"/>
      <c r="AM730" s="17"/>
      <c r="AN730" s="17"/>
      <c r="AO730" s="17"/>
      <c r="AP730" s="17"/>
      <c r="AQ730" s="17"/>
      <c r="AR730" s="17"/>
      <c r="AS730" s="17"/>
      <c r="AT730" s="17"/>
      <c r="AU730" s="17"/>
      <c r="AV730" s="17"/>
      <c r="AW730" s="17"/>
      <c r="AX730" s="17"/>
      <c r="AY730" s="17"/>
      <c r="AZ730" s="17"/>
      <c r="BA730" s="17"/>
      <c r="BB730" s="17"/>
      <c r="BC730" s="17"/>
      <c r="BD730" s="17"/>
      <c r="BE730" s="17"/>
    </row>
    <row r="731" spans="1:57" s="20" customFormat="1" ht="12.75" customHeight="1" x14ac:dyDescent="0.25">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c r="AA731" s="17"/>
      <c r="AB731" s="17"/>
      <c r="AC731" s="17"/>
      <c r="AD731" s="17"/>
      <c r="AE731" s="17"/>
      <c r="AF731" s="17"/>
      <c r="AG731" s="17"/>
      <c r="AH731" s="17"/>
      <c r="AI731" s="17"/>
      <c r="AJ731" s="17"/>
      <c r="AK731" s="17"/>
      <c r="AL731" s="17"/>
      <c r="AM731" s="17"/>
      <c r="AN731" s="17"/>
      <c r="AO731" s="17"/>
      <c r="AP731" s="17"/>
      <c r="AQ731" s="17"/>
      <c r="AR731" s="17"/>
      <c r="AS731" s="17"/>
      <c r="AT731" s="17"/>
      <c r="AU731" s="17"/>
      <c r="AV731" s="17"/>
      <c r="AW731" s="17"/>
      <c r="AX731" s="17"/>
      <c r="AY731" s="17"/>
      <c r="AZ731" s="17"/>
      <c r="BA731" s="17"/>
      <c r="BB731" s="17"/>
      <c r="BC731" s="17"/>
      <c r="BD731" s="17"/>
      <c r="BE731" s="17"/>
    </row>
    <row r="732" spans="1:57" s="20" customFormat="1" ht="12.75" customHeight="1" x14ac:dyDescent="0.25">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c r="AA732" s="17"/>
      <c r="AB732" s="17"/>
      <c r="AC732" s="17"/>
      <c r="AD732" s="17"/>
      <c r="AE732" s="17"/>
      <c r="AF732" s="17"/>
      <c r="AG732" s="17"/>
      <c r="AH732" s="17"/>
      <c r="AI732" s="17"/>
      <c r="AJ732" s="17"/>
      <c r="AK732" s="17"/>
      <c r="AL732" s="17"/>
      <c r="AM732" s="17"/>
      <c r="AN732" s="17"/>
      <c r="AO732" s="17"/>
      <c r="AP732" s="17"/>
      <c r="AQ732" s="17"/>
      <c r="AR732" s="17"/>
      <c r="AS732" s="17"/>
      <c r="AT732" s="17"/>
      <c r="AU732" s="17"/>
      <c r="AV732" s="17"/>
      <c r="AW732" s="17"/>
      <c r="AX732" s="17"/>
      <c r="AY732" s="17"/>
      <c r="AZ732" s="17"/>
      <c r="BA732" s="17"/>
      <c r="BB732" s="17"/>
      <c r="BC732" s="17"/>
      <c r="BD732" s="17"/>
      <c r="BE732" s="17"/>
    </row>
    <row r="733" spans="1:57" s="20" customFormat="1" ht="12.75" customHeight="1" x14ac:dyDescent="0.25">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c r="AA733" s="17"/>
      <c r="AB733" s="17"/>
      <c r="AC733" s="17"/>
      <c r="AD733" s="17"/>
      <c r="AE733" s="17"/>
      <c r="AF733" s="17"/>
      <c r="AG733" s="17"/>
      <c r="AH733" s="17"/>
      <c r="AI733" s="17"/>
      <c r="AJ733" s="17"/>
      <c r="AK733" s="17"/>
      <c r="AL733" s="17"/>
      <c r="AM733" s="17"/>
      <c r="AN733" s="17"/>
      <c r="AO733" s="17"/>
      <c r="AP733" s="17"/>
      <c r="AQ733" s="17"/>
      <c r="AR733" s="17"/>
      <c r="AS733" s="17"/>
      <c r="AT733" s="17"/>
      <c r="AU733" s="17"/>
      <c r="AV733" s="17"/>
      <c r="AW733" s="17"/>
      <c r="AX733" s="17"/>
      <c r="AY733" s="17"/>
      <c r="AZ733" s="17"/>
      <c r="BA733" s="17"/>
      <c r="BB733" s="17"/>
      <c r="BC733" s="17"/>
      <c r="BD733" s="17"/>
      <c r="BE733" s="17"/>
    </row>
    <row r="734" spans="1:57" s="20" customFormat="1" ht="12.75" customHeight="1" x14ac:dyDescent="0.25">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c r="AA734" s="17"/>
      <c r="AB734" s="17"/>
      <c r="AC734" s="17"/>
      <c r="AD734" s="17"/>
      <c r="AE734" s="17"/>
      <c r="AF734" s="17"/>
      <c r="AG734" s="17"/>
      <c r="AH734" s="17"/>
      <c r="AI734" s="17"/>
      <c r="AJ734" s="17"/>
      <c r="AK734" s="17"/>
      <c r="AL734" s="17"/>
      <c r="AM734" s="17"/>
      <c r="AN734" s="17"/>
      <c r="AO734" s="17"/>
      <c r="AP734" s="17"/>
      <c r="AQ734" s="17"/>
      <c r="AR734" s="17"/>
      <c r="AS734" s="17"/>
      <c r="AT734" s="17"/>
      <c r="AU734" s="17"/>
      <c r="AV734" s="17"/>
      <c r="AW734" s="17"/>
      <c r="AX734" s="17"/>
      <c r="AY734" s="17"/>
      <c r="AZ734" s="17"/>
      <c r="BA734" s="17"/>
      <c r="BB734" s="17"/>
      <c r="BC734" s="17"/>
      <c r="BD734" s="17"/>
      <c r="BE734" s="17"/>
    </row>
    <row r="735" spans="1:57" s="20" customFormat="1" ht="12.75" customHeight="1" x14ac:dyDescent="0.25">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c r="AA735" s="17"/>
      <c r="AB735" s="17"/>
      <c r="AC735" s="17"/>
      <c r="AD735" s="17"/>
      <c r="AE735" s="17"/>
      <c r="AF735" s="17"/>
      <c r="AG735" s="17"/>
      <c r="AH735" s="17"/>
      <c r="AI735" s="17"/>
      <c r="AJ735" s="17"/>
      <c r="AK735" s="17"/>
      <c r="AL735" s="17"/>
      <c r="AM735" s="17"/>
      <c r="AN735" s="17"/>
      <c r="AO735" s="17"/>
      <c r="AP735" s="17"/>
      <c r="AQ735" s="17"/>
      <c r="AR735" s="17"/>
      <c r="AS735" s="17"/>
      <c r="AT735" s="17"/>
      <c r="AU735" s="17"/>
      <c r="AV735" s="17"/>
      <c r="AW735" s="17"/>
      <c r="AX735" s="17"/>
      <c r="AY735" s="17"/>
      <c r="AZ735" s="17"/>
      <c r="BA735" s="17"/>
      <c r="BB735" s="17"/>
      <c r="BC735" s="17"/>
      <c r="BD735" s="17"/>
      <c r="BE735" s="17"/>
    </row>
    <row r="736" spans="1:57" s="20" customFormat="1" ht="12.75" customHeight="1" x14ac:dyDescent="0.25">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c r="AA736" s="17"/>
      <c r="AB736" s="17"/>
      <c r="AC736" s="17"/>
      <c r="AD736" s="17"/>
      <c r="AE736" s="17"/>
      <c r="AF736" s="17"/>
      <c r="AG736" s="17"/>
      <c r="AH736" s="17"/>
      <c r="AI736" s="17"/>
      <c r="AJ736" s="17"/>
      <c r="AK736" s="17"/>
      <c r="AL736" s="17"/>
      <c r="AM736" s="17"/>
      <c r="AN736" s="17"/>
      <c r="AO736" s="17"/>
      <c r="AP736" s="17"/>
      <c r="AQ736" s="17"/>
      <c r="AR736" s="17"/>
      <c r="AS736" s="17"/>
      <c r="AT736" s="17"/>
      <c r="AU736" s="17"/>
      <c r="AV736" s="17"/>
      <c r="AW736" s="17"/>
      <c r="AX736" s="17"/>
      <c r="AY736" s="17"/>
      <c r="AZ736" s="17"/>
      <c r="BA736" s="17"/>
      <c r="BB736" s="17"/>
      <c r="BC736" s="17"/>
      <c r="BD736" s="17"/>
      <c r="BE736" s="17"/>
    </row>
    <row r="737" spans="1:57" s="20" customFormat="1" ht="12.75" customHeight="1" x14ac:dyDescent="0.25">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c r="AA737" s="17"/>
      <c r="AB737" s="17"/>
      <c r="AC737" s="17"/>
      <c r="AD737" s="17"/>
      <c r="AE737" s="17"/>
      <c r="AF737" s="17"/>
      <c r="AG737" s="17"/>
      <c r="AH737" s="17"/>
      <c r="AI737" s="17"/>
      <c r="AJ737" s="17"/>
      <c r="AK737" s="17"/>
      <c r="AL737" s="17"/>
      <c r="AM737" s="17"/>
      <c r="AN737" s="17"/>
      <c r="AO737" s="17"/>
      <c r="AP737" s="17"/>
      <c r="AQ737" s="17"/>
      <c r="AR737" s="17"/>
      <c r="AS737" s="17"/>
      <c r="AT737" s="17"/>
      <c r="AU737" s="17"/>
      <c r="AV737" s="17"/>
      <c r="AW737" s="17"/>
      <c r="AX737" s="17"/>
      <c r="AY737" s="17"/>
      <c r="AZ737" s="17"/>
      <c r="BA737" s="17"/>
      <c r="BB737" s="17"/>
      <c r="BC737" s="17"/>
      <c r="BD737" s="17"/>
      <c r="BE737" s="17"/>
    </row>
    <row r="738" spans="1:57" s="20" customFormat="1" ht="12.75" customHeight="1" x14ac:dyDescent="0.25">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c r="AA738" s="17"/>
      <c r="AB738" s="17"/>
      <c r="AC738" s="17"/>
      <c r="AD738" s="17"/>
      <c r="AE738" s="17"/>
      <c r="AF738" s="17"/>
      <c r="AG738" s="17"/>
      <c r="AH738" s="17"/>
      <c r="AI738" s="17"/>
      <c r="AJ738" s="17"/>
      <c r="AK738" s="17"/>
      <c r="AL738" s="17"/>
      <c r="AM738" s="17"/>
      <c r="AN738" s="17"/>
      <c r="AO738" s="17"/>
      <c r="AP738" s="17"/>
      <c r="AQ738" s="17"/>
      <c r="AR738" s="17"/>
      <c r="AS738" s="17"/>
      <c r="AT738" s="17"/>
      <c r="AU738" s="17"/>
      <c r="AV738" s="17"/>
      <c r="AW738" s="17"/>
      <c r="AX738" s="17"/>
      <c r="AY738" s="17"/>
      <c r="AZ738" s="17"/>
      <c r="BA738" s="17"/>
      <c r="BB738" s="17"/>
      <c r="BC738" s="17"/>
      <c r="BD738" s="17"/>
      <c r="BE738" s="17"/>
    </row>
    <row r="739" spans="1:57" s="20" customFormat="1" ht="12.75" customHeight="1" x14ac:dyDescent="0.25">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c r="AA739" s="17"/>
      <c r="AB739" s="17"/>
      <c r="AC739" s="17"/>
      <c r="AD739" s="17"/>
      <c r="AE739" s="17"/>
      <c r="AF739" s="17"/>
      <c r="AG739" s="17"/>
      <c r="AH739" s="17"/>
      <c r="AI739" s="17"/>
      <c r="AJ739" s="17"/>
      <c r="AK739" s="17"/>
      <c r="AL739" s="17"/>
      <c r="AM739" s="17"/>
      <c r="AN739" s="17"/>
      <c r="AO739" s="17"/>
      <c r="AP739" s="17"/>
      <c r="AQ739" s="17"/>
      <c r="AR739" s="17"/>
      <c r="AS739" s="17"/>
      <c r="AT739" s="17"/>
      <c r="AU739" s="17"/>
      <c r="AV739" s="17"/>
      <c r="AW739" s="17"/>
      <c r="AX739" s="17"/>
      <c r="AY739" s="17"/>
      <c r="AZ739" s="17"/>
      <c r="BA739" s="17"/>
      <c r="BB739" s="17"/>
      <c r="BC739" s="17"/>
      <c r="BD739" s="17"/>
      <c r="BE739" s="17"/>
    </row>
    <row r="740" spans="1:57" s="20" customFormat="1" ht="12.75" customHeight="1" x14ac:dyDescent="0.25">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c r="AA740" s="17"/>
      <c r="AB740" s="17"/>
      <c r="AC740" s="17"/>
      <c r="AD740" s="17"/>
      <c r="AE740" s="17"/>
      <c r="AF740" s="17"/>
      <c r="AG740" s="17"/>
      <c r="AH740" s="17"/>
      <c r="AI740" s="17"/>
      <c r="AJ740" s="17"/>
      <c r="AK740" s="17"/>
      <c r="AL740" s="17"/>
      <c r="AM740" s="17"/>
      <c r="AN740" s="17"/>
      <c r="AO740" s="17"/>
      <c r="AP740" s="17"/>
      <c r="AQ740" s="17"/>
      <c r="AR740" s="17"/>
      <c r="AS740" s="17"/>
      <c r="AT740" s="17"/>
      <c r="AU740" s="17"/>
      <c r="AV740" s="17"/>
      <c r="AW740" s="17"/>
      <c r="AX740" s="17"/>
      <c r="AY740" s="17"/>
      <c r="AZ740" s="17"/>
      <c r="BA740" s="17"/>
      <c r="BB740" s="17"/>
      <c r="BC740" s="17"/>
      <c r="BD740" s="17"/>
      <c r="BE740" s="17"/>
    </row>
    <row r="741" spans="1:57" s="20" customFormat="1" ht="12.75" customHeight="1" x14ac:dyDescent="0.25">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c r="AA741" s="17"/>
      <c r="AB741" s="17"/>
      <c r="AC741" s="17"/>
      <c r="AD741" s="17"/>
      <c r="AE741" s="17"/>
      <c r="AF741" s="17"/>
      <c r="AG741" s="17"/>
      <c r="AH741" s="17"/>
      <c r="AI741" s="17"/>
      <c r="AJ741" s="17"/>
      <c r="AK741" s="17"/>
      <c r="AL741" s="17"/>
      <c r="AM741" s="17"/>
      <c r="AN741" s="17"/>
      <c r="AO741" s="17"/>
      <c r="AP741" s="17"/>
      <c r="AQ741" s="17"/>
      <c r="AR741" s="17"/>
      <c r="AS741" s="17"/>
      <c r="AT741" s="17"/>
      <c r="AU741" s="17"/>
      <c r="AV741" s="17"/>
      <c r="AW741" s="17"/>
      <c r="AX741" s="17"/>
      <c r="AY741" s="17"/>
      <c r="AZ741" s="17"/>
      <c r="BA741" s="17"/>
      <c r="BB741" s="17"/>
      <c r="BC741" s="17"/>
      <c r="BD741" s="17"/>
      <c r="BE741" s="17"/>
    </row>
    <row r="742" spans="1:57" s="20" customFormat="1" ht="12.75" customHeight="1" x14ac:dyDescent="0.25">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c r="AA742" s="17"/>
      <c r="AB742" s="17"/>
      <c r="AC742" s="17"/>
      <c r="AD742" s="17"/>
      <c r="AE742" s="17"/>
      <c r="AF742" s="17"/>
      <c r="AG742" s="17"/>
      <c r="AH742" s="17"/>
      <c r="AI742" s="17"/>
      <c r="AJ742" s="17"/>
      <c r="AK742" s="17"/>
      <c r="AL742" s="17"/>
      <c r="AM742" s="17"/>
      <c r="AN742" s="17"/>
      <c r="AO742" s="17"/>
      <c r="AP742" s="17"/>
      <c r="AQ742" s="17"/>
      <c r="AR742" s="17"/>
      <c r="AS742" s="17"/>
      <c r="AT742" s="17"/>
      <c r="AU742" s="17"/>
      <c r="AV742" s="17"/>
      <c r="AW742" s="17"/>
      <c r="AX742" s="17"/>
      <c r="AY742" s="17"/>
      <c r="AZ742" s="17"/>
      <c r="BA742" s="17"/>
      <c r="BB742" s="17"/>
      <c r="BC742" s="17"/>
      <c r="BD742" s="17"/>
      <c r="BE742" s="17"/>
    </row>
    <row r="743" spans="1:57" s="20" customFormat="1" ht="12.75" customHeight="1" x14ac:dyDescent="0.25">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c r="AA743" s="17"/>
      <c r="AB743" s="17"/>
      <c r="AC743" s="17"/>
      <c r="AD743" s="17"/>
      <c r="AE743" s="17"/>
      <c r="AF743" s="17"/>
      <c r="AG743" s="17"/>
      <c r="AH743" s="17"/>
      <c r="AI743" s="17"/>
      <c r="AJ743" s="17"/>
      <c r="AK743" s="17"/>
      <c r="AL743" s="17"/>
      <c r="AM743" s="17"/>
      <c r="AN743" s="17"/>
      <c r="AO743" s="17"/>
      <c r="AP743" s="17"/>
      <c r="AQ743" s="17"/>
      <c r="AR743" s="17"/>
      <c r="AS743" s="17"/>
      <c r="AT743" s="17"/>
      <c r="AU743" s="17"/>
      <c r="AV743" s="17"/>
      <c r="AW743" s="17"/>
      <c r="AX743" s="17"/>
      <c r="AY743" s="17"/>
      <c r="AZ743" s="17"/>
      <c r="BA743" s="17"/>
      <c r="BB743" s="17"/>
      <c r="BC743" s="17"/>
      <c r="BD743" s="17"/>
      <c r="BE743" s="17"/>
    </row>
    <row r="744" spans="1:57" s="20" customFormat="1" ht="12.75" customHeight="1" x14ac:dyDescent="0.25">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c r="AA744" s="17"/>
      <c r="AB744" s="17"/>
      <c r="AC744" s="17"/>
      <c r="AD744" s="17"/>
      <c r="AE744" s="17"/>
      <c r="AF744" s="17"/>
      <c r="AG744" s="17"/>
      <c r="AH744" s="17"/>
      <c r="AI744" s="17"/>
      <c r="AJ744" s="17"/>
      <c r="AK744" s="17"/>
      <c r="AL744" s="17"/>
      <c r="AM744" s="17"/>
      <c r="AN744" s="17"/>
      <c r="AO744" s="17"/>
      <c r="AP744" s="17"/>
      <c r="AQ744" s="17"/>
      <c r="AR744" s="17"/>
      <c r="AS744" s="17"/>
      <c r="AT744" s="17"/>
      <c r="AU744" s="17"/>
      <c r="AV744" s="17"/>
      <c r="AW744" s="17"/>
      <c r="AX744" s="17"/>
      <c r="AY744" s="17"/>
      <c r="AZ744" s="17"/>
      <c r="BA744" s="17"/>
      <c r="BB744" s="17"/>
      <c r="BC744" s="17"/>
      <c r="BD744" s="17"/>
      <c r="BE744" s="17"/>
    </row>
    <row r="745" spans="1:57" s="20" customFormat="1" ht="12.75" customHeight="1" x14ac:dyDescent="0.25">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c r="AA745" s="17"/>
      <c r="AB745" s="17"/>
      <c r="AC745" s="17"/>
      <c r="AD745" s="17"/>
      <c r="AE745" s="17"/>
      <c r="AF745" s="17"/>
      <c r="AG745" s="17"/>
      <c r="AH745" s="17"/>
      <c r="AI745" s="17"/>
      <c r="AJ745" s="17"/>
      <c r="AK745" s="17"/>
      <c r="AL745" s="17"/>
      <c r="AM745" s="17"/>
      <c r="AN745" s="17"/>
      <c r="AO745" s="17"/>
      <c r="AP745" s="17"/>
      <c r="AQ745" s="17"/>
      <c r="AR745" s="17"/>
      <c r="AS745" s="17"/>
      <c r="AT745" s="17"/>
      <c r="AU745" s="17"/>
      <c r="AV745" s="17"/>
      <c r="AW745" s="17"/>
      <c r="AX745" s="17"/>
      <c r="AY745" s="17"/>
      <c r="AZ745" s="17"/>
      <c r="BA745" s="17"/>
      <c r="BB745" s="17"/>
      <c r="BC745" s="17"/>
      <c r="BD745" s="17"/>
      <c r="BE745" s="17"/>
    </row>
    <row r="746" spans="1:57" s="20" customFormat="1" ht="12.75" customHeight="1" x14ac:dyDescent="0.25">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c r="AA746" s="17"/>
      <c r="AB746" s="17"/>
      <c r="AC746" s="17"/>
      <c r="AD746" s="17"/>
      <c r="AE746" s="17"/>
      <c r="AF746" s="17"/>
      <c r="AG746" s="17"/>
      <c r="AH746" s="17"/>
      <c r="AI746" s="17"/>
      <c r="AJ746" s="17"/>
      <c r="AK746" s="17"/>
      <c r="AL746" s="17"/>
      <c r="AM746" s="17"/>
      <c r="AN746" s="17"/>
      <c r="AO746" s="17"/>
      <c r="AP746" s="17"/>
      <c r="AQ746" s="17"/>
      <c r="AR746" s="17"/>
      <c r="AS746" s="17"/>
      <c r="AT746" s="17"/>
      <c r="AU746" s="17"/>
      <c r="AV746" s="17"/>
      <c r="AW746" s="17"/>
      <c r="AX746" s="17"/>
      <c r="AY746" s="17"/>
      <c r="AZ746" s="17"/>
      <c r="BA746" s="17"/>
      <c r="BB746" s="17"/>
      <c r="BC746" s="17"/>
      <c r="BD746" s="17"/>
      <c r="BE746" s="17"/>
    </row>
    <row r="747" spans="1:57" s="20" customFormat="1" ht="12.75" customHeight="1" x14ac:dyDescent="0.25">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c r="AA747" s="17"/>
      <c r="AB747" s="17"/>
      <c r="AC747" s="17"/>
      <c r="AD747" s="17"/>
      <c r="AE747" s="17"/>
      <c r="AF747" s="17"/>
      <c r="AG747" s="17"/>
      <c r="AH747" s="17"/>
      <c r="AI747" s="17"/>
      <c r="AJ747" s="17"/>
      <c r="AK747" s="17"/>
      <c r="AL747" s="17"/>
      <c r="AM747" s="17"/>
      <c r="AN747" s="17"/>
      <c r="AO747" s="17"/>
      <c r="AP747" s="17"/>
      <c r="AQ747" s="17"/>
      <c r="AR747" s="17"/>
      <c r="AS747" s="17"/>
      <c r="AT747" s="17"/>
      <c r="AU747" s="17"/>
      <c r="AV747" s="17"/>
      <c r="AW747" s="17"/>
      <c r="AX747" s="17"/>
      <c r="AY747" s="17"/>
      <c r="AZ747" s="17"/>
      <c r="BA747" s="17"/>
      <c r="BB747" s="17"/>
      <c r="BC747" s="17"/>
      <c r="BD747" s="17"/>
      <c r="BE747" s="17"/>
    </row>
    <row r="748" spans="1:57" s="20" customFormat="1" ht="12.75" customHeight="1" x14ac:dyDescent="0.25">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c r="AA748" s="17"/>
      <c r="AB748" s="17"/>
      <c r="AC748" s="17"/>
      <c r="AD748" s="17"/>
      <c r="AE748" s="17"/>
      <c r="AF748" s="17"/>
      <c r="AG748" s="17"/>
      <c r="AH748" s="17"/>
      <c r="AI748" s="17"/>
      <c r="AJ748" s="17"/>
      <c r="AK748" s="17"/>
      <c r="AL748" s="17"/>
      <c r="AM748" s="17"/>
      <c r="AN748" s="17"/>
      <c r="AO748" s="17"/>
      <c r="AP748" s="17"/>
      <c r="AQ748" s="17"/>
      <c r="AR748" s="17"/>
      <c r="AS748" s="17"/>
      <c r="AT748" s="17"/>
      <c r="AU748" s="17"/>
      <c r="AV748" s="17"/>
      <c r="AW748" s="17"/>
      <c r="AX748" s="17"/>
      <c r="AY748" s="17"/>
      <c r="AZ748" s="17"/>
      <c r="BA748" s="17"/>
      <c r="BB748" s="17"/>
      <c r="BC748" s="17"/>
      <c r="BD748" s="17"/>
      <c r="BE748" s="17"/>
    </row>
    <row r="749" spans="1:57" s="20" customFormat="1" ht="12.75" customHeight="1" x14ac:dyDescent="0.25">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c r="AA749" s="17"/>
      <c r="AB749" s="17"/>
      <c r="AC749" s="17"/>
      <c r="AD749" s="17"/>
      <c r="AE749" s="17"/>
      <c r="AF749" s="17"/>
      <c r="AG749" s="17"/>
      <c r="AH749" s="17"/>
      <c r="AI749" s="17"/>
      <c r="AJ749" s="17"/>
      <c r="AK749" s="17"/>
      <c r="AL749" s="17"/>
      <c r="AM749" s="17"/>
      <c r="AN749" s="17"/>
      <c r="AO749" s="17"/>
      <c r="AP749" s="17"/>
      <c r="AQ749" s="17"/>
      <c r="AR749" s="17"/>
      <c r="AS749" s="17"/>
      <c r="AT749" s="17"/>
      <c r="AU749" s="17"/>
      <c r="AV749" s="17"/>
      <c r="AW749" s="17"/>
      <c r="AX749" s="17"/>
      <c r="AY749" s="17"/>
      <c r="AZ749" s="17"/>
      <c r="BA749" s="17"/>
      <c r="BB749" s="17"/>
      <c r="BC749" s="17"/>
      <c r="BD749" s="17"/>
      <c r="BE749" s="17"/>
    </row>
    <row r="750" spans="1:57" s="20" customFormat="1" ht="12.75" customHeight="1" x14ac:dyDescent="0.25">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c r="AA750" s="17"/>
      <c r="AB750" s="17"/>
      <c r="AC750" s="17"/>
      <c r="AD750" s="17"/>
      <c r="AE750" s="17"/>
      <c r="AF750" s="17"/>
      <c r="AG750" s="17"/>
      <c r="AH750" s="17"/>
      <c r="AI750" s="17"/>
      <c r="AJ750" s="17"/>
      <c r="AK750" s="17"/>
      <c r="AL750" s="17"/>
      <c r="AM750" s="17"/>
      <c r="AN750" s="17"/>
      <c r="AO750" s="17"/>
      <c r="AP750" s="17"/>
      <c r="AQ750" s="17"/>
      <c r="AR750" s="17"/>
      <c r="AS750" s="17"/>
      <c r="AT750" s="17"/>
      <c r="AU750" s="17"/>
      <c r="AV750" s="17"/>
      <c r="AW750" s="17"/>
      <c r="AX750" s="17"/>
      <c r="AY750" s="17"/>
      <c r="AZ750" s="17"/>
      <c r="BA750" s="17"/>
      <c r="BB750" s="17"/>
      <c r="BC750" s="17"/>
      <c r="BD750" s="17"/>
      <c r="BE750" s="17"/>
    </row>
    <row r="751" spans="1:57" s="20" customFormat="1" ht="12.75" customHeight="1" x14ac:dyDescent="0.25">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c r="AA751" s="17"/>
      <c r="AB751" s="17"/>
      <c r="AC751" s="17"/>
      <c r="AD751" s="17"/>
      <c r="AE751" s="17"/>
      <c r="AF751" s="17"/>
      <c r="AG751" s="17"/>
      <c r="AH751" s="17"/>
      <c r="AI751" s="17"/>
      <c r="AJ751" s="17"/>
      <c r="AK751" s="17"/>
      <c r="AL751" s="17"/>
      <c r="AM751" s="17"/>
      <c r="AN751" s="17"/>
      <c r="AO751" s="17"/>
      <c r="AP751" s="17"/>
      <c r="AQ751" s="17"/>
      <c r="AR751" s="17"/>
      <c r="AS751" s="17"/>
      <c r="AT751" s="17"/>
      <c r="AU751" s="17"/>
      <c r="AV751" s="17"/>
      <c r="AW751" s="17"/>
      <c r="AX751" s="17"/>
      <c r="AY751" s="17"/>
      <c r="AZ751" s="17"/>
      <c r="BA751" s="17"/>
      <c r="BB751" s="17"/>
      <c r="BC751" s="17"/>
      <c r="BD751" s="17"/>
      <c r="BE751" s="17"/>
    </row>
    <row r="752" spans="1:57" s="20" customFormat="1" ht="12.75" customHeight="1" x14ac:dyDescent="0.25">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c r="AA752" s="17"/>
      <c r="AB752" s="17"/>
      <c r="AC752" s="17"/>
      <c r="AD752" s="17"/>
      <c r="AE752" s="17"/>
      <c r="AF752" s="17"/>
      <c r="AG752" s="17"/>
      <c r="AH752" s="17"/>
      <c r="AI752" s="17"/>
      <c r="AJ752" s="17"/>
      <c r="AK752" s="17"/>
      <c r="AL752" s="17"/>
      <c r="AM752" s="17"/>
      <c r="AN752" s="17"/>
      <c r="AO752" s="17"/>
      <c r="AP752" s="17"/>
      <c r="AQ752" s="17"/>
      <c r="AR752" s="17"/>
      <c r="AS752" s="17"/>
      <c r="AT752" s="17"/>
      <c r="AU752" s="17"/>
      <c r="AV752" s="17"/>
      <c r="AW752" s="17"/>
      <c r="AX752" s="17"/>
      <c r="AY752" s="17"/>
      <c r="AZ752" s="17"/>
      <c r="BA752" s="17"/>
      <c r="BB752" s="17"/>
      <c r="BC752" s="17"/>
      <c r="BD752" s="17"/>
      <c r="BE752" s="17"/>
    </row>
    <row r="753" spans="1:57" s="20" customFormat="1" ht="12.75" customHeight="1" x14ac:dyDescent="0.25">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c r="AA753" s="17"/>
      <c r="AB753" s="17"/>
      <c r="AC753" s="17"/>
      <c r="AD753" s="17"/>
      <c r="AE753" s="17"/>
      <c r="AF753" s="17"/>
      <c r="AG753" s="17"/>
      <c r="AH753" s="17"/>
      <c r="AI753" s="17"/>
      <c r="AJ753" s="17"/>
      <c r="AK753" s="17"/>
      <c r="AL753" s="17"/>
      <c r="AM753" s="17"/>
      <c r="AN753" s="17"/>
      <c r="AO753" s="17"/>
      <c r="AP753" s="17"/>
      <c r="AQ753" s="17"/>
      <c r="AR753" s="17"/>
      <c r="AS753" s="17"/>
      <c r="AT753" s="17"/>
      <c r="AU753" s="17"/>
      <c r="AV753" s="17"/>
      <c r="AW753" s="17"/>
      <c r="AX753" s="17"/>
      <c r="AY753" s="17"/>
      <c r="AZ753" s="17"/>
      <c r="BA753" s="17"/>
      <c r="BB753" s="17"/>
      <c r="BC753" s="17"/>
      <c r="BD753" s="17"/>
      <c r="BE753" s="17"/>
    </row>
    <row r="754" spans="1:57" s="20" customFormat="1" ht="12.75" customHeight="1" x14ac:dyDescent="0.25">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c r="AA754" s="17"/>
      <c r="AB754" s="17"/>
      <c r="AC754" s="17"/>
      <c r="AD754" s="17"/>
      <c r="AE754" s="17"/>
      <c r="AF754" s="17"/>
      <c r="AG754" s="17"/>
      <c r="AH754" s="17"/>
      <c r="AI754" s="17"/>
      <c r="AJ754" s="17"/>
      <c r="AK754" s="17"/>
      <c r="AL754" s="17"/>
      <c r="AM754" s="17"/>
      <c r="AN754" s="17"/>
      <c r="AO754" s="17"/>
      <c r="AP754" s="17"/>
      <c r="AQ754" s="17"/>
      <c r="AR754" s="17"/>
      <c r="AS754" s="17"/>
      <c r="AT754" s="17"/>
      <c r="AU754" s="17"/>
      <c r="AV754" s="17"/>
      <c r="AW754" s="17"/>
      <c r="AX754" s="17"/>
      <c r="AY754" s="17"/>
      <c r="AZ754" s="17"/>
      <c r="BA754" s="17"/>
      <c r="BB754" s="17"/>
      <c r="BC754" s="17"/>
      <c r="BD754" s="17"/>
      <c r="BE754" s="17"/>
    </row>
    <row r="755" spans="1:57" s="20" customFormat="1" ht="12.75" customHeight="1" x14ac:dyDescent="0.25">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c r="AA755" s="17"/>
      <c r="AB755" s="17"/>
      <c r="AC755" s="17"/>
      <c r="AD755" s="17"/>
      <c r="AE755" s="17"/>
      <c r="AF755" s="17"/>
      <c r="AG755" s="17"/>
      <c r="AH755" s="17"/>
      <c r="AI755" s="17"/>
      <c r="AJ755" s="17"/>
      <c r="AK755" s="17"/>
      <c r="AL755" s="17"/>
      <c r="AM755" s="17"/>
      <c r="AN755" s="17"/>
      <c r="AO755" s="17"/>
      <c r="AP755" s="17"/>
      <c r="AQ755" s="17"/>
      <c r="AR755" s="17"/>
      <c r="AS755" s="17"/>
      <c r="AT755" s="17"/>
      <c r="AU755" s="17"/>
      <c r="AV755" s="17"/>
      <c r="AW755" s="17"/>
      <c r="AX755" s="17"/>
      <c r="AY755" s="17"/>
      <c r="AZ755" s="17"/>
      <c r="BA755" s="17"/>
      <c r="BB755" s="17"/>
      <c r="BC755" s="17"/>
      <c r="BD755" s="17"/>
      <c r="BE755" s="17"/>
    </row>
    <row r="756" spans="1:57" s="20" customFormat="1" ht="12.75" customHeight="1" x14ac:dyDescent="0.25">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c r="AA756" s="17"/>
      <c r="AB756" s="17"/>
      <c r="AC756" s="17"/>
      <c r="AD756" s="17"/>
      <c r="AE756" s="17"/>
      <c r="AF756" s="17"/>
      <c r="AG756" s="17"/>
      <c r="AH756" s="17"/>
      <c r="AI756" s="17"/>
      <c r="AJ756" s="17"/>
      <c r="AK756" s="17"/>
      <c r="AL756" s="17"/>
      <c r="AM756" s="17"/>
      <c r="AN756" s="17"/>
      <c r="AO756" s="17"/>
      <c r="AP756" s="17"/>
      <c r="AQ756" s="17"/>
      <c r="AR756" s="17"/>
      <c r="AS756" s="17"/>
      <c r="AT756" s="17"/>
      <c r="AU756" s="17"/>
      <c r="AV756" s="17"/>
      <c r="AW756" s="17"/>
      <c r="AX756" s="17"/>
      <c r="AY756" s="17"/>
      <c r="AZ756" s="17"/>
      <c r="BA756" s="17"/>
      <c r="BB756" s="17"/>
      <c r="BC756" s="17"/>
      <c r="BD756" s="17"/>
      <c r="BE756" s="17"/>
    </row>
    <row r="757" spans="1:57" s="20" customFormat="1" ht="12.75" customHeight="1" x14ac:dyDescent="0.25">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c r="AA757" s="17"/>
      <c r="AB757" s="17"/>
      <c r="AC757" s="17"/>
      <c r="AD757" s="17"/>
      <c r="AE757" s="17"/>
      <c r="AF757" s="17"/>
      <c r="AG757" s="17"/>
      <c r="AH757" s="17"/>
      <c r="AI757" s="17"/>
      <c r="AJ757" s="17"/>
      <c r="AK757" s="17"/>
      <c r="AL757" s="17"/>
      <c r="AM757" s="17"/>
      <c r="AN757" s="17"/>
      <c r="AO757" s="17"/>
      <c r="AP757" s="17"/>
      <c r="AQ757" s="17"/>
      <c r="AR757" s="17"/>
      <c r="AS757" s="17"/>
      <c r="AT757" s="17"/>
      <c r="AU757" s="17"/>
      <c r="AV757" s="17"/>
      <c r="AW757" s="17"/>
      <c r="AX757" s="17"/>
      <c r="AY757" s="17"/>
      <c r="AZ757" s="17"/>
      <c r="BA757" s="17"/>
      <c r="BB757" s="17"/>
      <c r="BC757" s="17"/>
      <c r="BD757" s="17"/>
      <c r="BE757" s="17"/>
    </row>
    <row r="758" spans="1:57" s="20" customFormat="1" ht="12.75" customHeight="1" x14ac:dyDescent="0.25">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c r="AA758" s="17"/>
      <c r="AB758" s="17"/>
      <c r="AC758" s="17"/>
      <c r="AD758" s="17"/>
      <c r="AE758" s="17"/>
      <c r="AF758" s="17"/>
      <c r="AG758" s="17"/>
      <c r="AH758" s="17"/>
      <c r="AI758" s="17"/>
      <c r="AJ758" s="17"/>
      <c r="AK758" s="17"/>
      <c r="AL758" s="17"/>
      <c r="AM758" s="17"/>
      <c r="AN758" s="17"/>
      <c r="AO758" s="17"/>
      <c r="AP758" s="17"/>
      <c r="AQ758" s="17"/>
      <c r="AR758" s="17"/>
      <c r="AS758" s="17"/>
      <c r="AT758" s="17"/>
      <c r="AU758" s="17"/>
      <c r="AV758" s="17"/>
      <c r="AW758" s="17"/>
      <c r="AX758" s="17"/>
      <c r="AY758" s="17"/>
      <c r="AZ758" s="17"/>
      <c r="BA758" s="17"/>
      <c r="BB758" s="17"/>
      <c r="BC758" s="17"/>
      <c r="BD758" s="17"/>
      <c r="BE758" s="17"/>
    </row>
    <row r="759" spans="1:57" s="20" customFormat="1" ht="12.75" customHeight="1" x14ac:dyDescent="0.25">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c r="AA759" s="17"/>
      <c r="AB759" s="17"/>
      <c r="AC759" s="17"/>
      <c r="AD759" s="17"/>
      <c r="AE759" s="17"/>
      <c r="AF759" s="17"/>
      <c r="AG759" s="17"/>
      <c r="AH759" s="17"/>
      <c r="AI759" s="17"/>
      <c r="AJ759" s="17"/>
      <c r="AK759" s="17"/>
      <c r="AL759" s="17"/>
      <c r="AM759" s="17"/>
      <c r="AN759" s="17"/>
      <c r="AO759" s="17"/>
      <c r="AP759" s="17"/>
      <c r="AQ759" s="17"/>
      <c r="AR759" s="17"/>
      <c r="AS759" s="17"/>
      <c r="AT759" s="17"/>
      <c r="AU759" s="17"/>
      <c r="AV759" s="17"/>
      <c r="AW759" s="17"/>
      <c r="AX759" s="17"/>
      <c r="AY759" s="17"/>
      <c r="AZ759" s="17"/>
      <c r="BA759" s="17"/>
      <c r="BB759" s="17"/>
      <c r="BC759" s="17"/>
      <c r="BD759" s="17"/>
      <c r="BE759" s="17"/>
    </row>
    <row r="760" spans="1:57" s="20" customFormat="1" ht="12.75" customHeight="1" x14ac:dyDescent="0.25">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c r="AA760" s="17"/>
      <c r="AB760" s="17"/>
      <c r="AC760" s="17"/>
      <c r="AD760" s="17"/>
      <c r="AE760" s="17"/>
      <c r="AF760" s="17"/>
      <c r="AG760" s="17"/>
      <c r="AH760" s="17"/>
      <c r="AI760" s="17"/>
      <c r="AJ760" s="17"/>
      <c r="AK760" s="17"/>
      <c r="AL760" s="17"/>
      <c r="AM760" s="17"/>
      <c r="AN760" s="17"/>
      <c r="AO760" s="17"/>
      <c r="AP760" s="17"/>
      <c r="AQ760" s="17"/>
      <c r="AR760" s="17"/>
      <c r="AS760" s="17"/>
      <c r="AT760" s="17"/>
      <c r="AU760" s="17"/>
      <c r="AV760" s="17"/>
      <c r="AW760" s="17"/>
      <c r="AX760" s="17"/>
      <c r="AY760" s="17"/>
      <c r="AZ760" s="17"/>
      <c r="BA760" s="17"/>
      <c r="BB760" s="17"/>
      <c r="BC760" s="17"/>
      <c r="BD760" s="17"/>
      <c r="BE760" s="17"/>
    </row>
    <row r="761" spans="1:57" s="20" customFormat="1" ht="12.75" customHeight="1" x14ac:dyDescent="0.25">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c r="AA761" s="17"/>
      <c r="AB761" s="17"/>
      <c r="AC761" s="17"/>
      <c r="AD761" s="17"/>
      <c r="AE761" s="17"/>
      <c r="AF761" s="17"/>
      <c r="AG761" s="17"/>
      <c r="AH761" s="17"/>
      <c r="AI761" s="17"/>
      <c r="AJ761" s="17"/>
      <c r="AK761" s="17"/>
      <c r="AL761" s="17"/>
      <c r="AM761" s="17"/>
      <c r="AN761" s="17"/>
      <c r="AO761" s="17"/>
      <c r="AP761" s="17"/>
      <c r="AQ761" s="17"/>
      <c r="AR761" s="17"/>
      <c r="AS761" s="17"/>
      <c r="AT761" s="17"/>
      <c r="AU761" s="17"/>
      <c r="AV761" s="17"/>
      <c r="AW761" s="17"/>
      <c r="AX761" s="17"/>
      <c r="AY761" s="17"/>
      <c r="AZ761" s="17"/>
      <c r="BA761" s="17"/>
      <c r="BB761" s="17"/>
      <c r="BC761" s="17"/>
      <c r="BD761" s="17"/>
      <c r="BE761" s="17"/>
    </row>
    <row r="762" spans="1:57" s="20" customFormat="1" ht="12.75" customHeight="1" x14ac:dyDescent="0.25">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c r="AA762" s="17"/>
      <c r="AB762" s="17"/>
      <c r="AC762" s="17"/>
      <c r="AD762" s="17"/>
      <c r="AE762" s="17"/>
      <c r="AF762" s="17"/>
      <c r="AG762" s="17"/>
      <c r="AH762" s="17"/>
      <c r="AI762" s="17"/>
      <c r="AJ762" s="17"/>
      <c r="AK762" s="17"/>
      <c r="AL762" s="17"/>
      <c r="AM762" s="17"/>
      <c r="AN762" s="17"/>
      <c r="AO762" s="17"/>
      <c r="AP762" s="17"/>
      <c r="AQ762" s="17"/>
      <c r="AR762" s="17"/>
      <c r="AS762" s="17"/>
      <c r="AT762" s="17"/>
      <c r="AU762" s="17"/>
      <c r="AV762" s="17"/>
      <c r="AW762" s="17"/>
      <c r="AX762" s="17"/>
      <c r="AY762" s="17"/>
      <c r="AZ762" s="17"/>
      <c r="BA762" s="17"/>
      <c r="BB762" s="17"/>
      <c r="BC762" s="17"/>
      <c r="BD762" s="17"/>
      <c r="BE762" s="17"/>
    </row>
    <row r="763" spans="1:57" s="20" customFormat="1" ht="12.75" customHeight="1" x14ac:dyDescent="0.25">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c r="AA763" s="17"/>
      <c r="AB763" s="17"/>
      <c r="AC763" s="17"/>
      <c r="AD763" s="17"/>
      <c r="AE763" s="17"/>
      <c r="AF763" s="17"/>
      <c r="AG763" s="17"/>
      <c r="AH763" s="17"/>
      <c r="AI763" s="17"/>
      <c r="AJ763" s="17"/>
      <c r="AK763" s="17"/>
      <c r="AL763" s="17"/>
      <c r="AM763" s="17"/>
      <c r="AN763" s="17"/>
      <c r="AO763" s="17"/>
      <c r="AP763" s="17"/>
      <c r="AQ763" s="17"/>
      <c r="AR763" s="17"/>
      <c r="AS763" s="17"/>
      <c r="AT763" s="17"/>
      <c r="AU763" s="17"/>
      <c r="AV763" s="17"/>
      <c r="AW763" s="17"/>
      <c r="AX763" s="17"/>
      <c r="AY763" s="17"/>
      <c r="AZ763" s="17"/>
      <c r="BA763" s="17"/>
      <c r="BB763" s="17"/>
      <c r="BC763" s="17"/>
      <c r="BD763" s="17"/>
      <c r="BE763" s="17"/>
    </row>
    <row r="764" spans="1:57" s="20" customFormat="1" ht="12.75" customHeight="1" x14ac:dyDescent="0.25">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c r="AA764" s="17"/>
      <c r="AB764" s="17"/>
      <c r="AC764" s="17"/>
      <c r="AD764" s="17"/>
      <c r="AE764" s="17"/>
      <c r="AF764" s="17"/>
      <c r="AG764" s="17"/>
      <c r="AH764" s="17"/>
      <c r="AI764" s="17"/>
      <c r="AJ764" s="17"/>
      <c r="AK764" s="17"/>
      <c r="AL764" s="17"/>
      <c r="AM764" s="17"/>
      <c r="AN764" s="17"/>
      <c r="AO764" s="17"/>
      <c r="AP764" s="17"/>
      <c r="AQ764" s="17"/>
      <c r="AR764" s="17"/>
      <c r="AS764" s="17"/>
      <c r="AT764" s="17"/>
      <c r="AU764" s="17"/>
      <c r="AV764" s="17"/>
      <c r="AW764" s="17"/>
      <c r="AX764" s="17"/>
      <c r="AY764" s="17"/>
      <c r="AZ764" s="17"/>
      <c r="BA764" s="17"/>
      <c r="BB764" s="17"/>
      <c r="BC764" s="17"/>
      <c r="BD764" s="17"/>
      <c r="BE764" s="17"/>
    </row>
    <row r="765" spans="1:57" s="20" customFormat="1" ht="12.75" customHeight="1" x14ac:dyDescent="0.25">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c r="AA765" s="17"/>
      <c r="AB765" s="17"/>
      <c r="AC765" s="17"/>
      <c r="AD765" s="17"/>
      <c r="AE765" s="17"/>
      <c r="AF765" s="17"/>
      <c r="AG765" s="17"/>
      <c r="AH765" s="17"/>
      <c r="AI765" s="17"/>
      <c r="AJ765" s="17"/>
      <c r="AK765" s="17"/>
      <c r="AL765" s="17"/>
      <c r="AM765" s="17"/>
      <c r="AN765" s="17"/>
      <c r="AO765" s="17"/>
      <c r="AP765" s="17"/>
      <c r="AQ765" s="17"/>
      <c r="AR765" s="17"/>
      <c r="AS765" s="17"/>
      <c r="AT765" s="17"/>
      <c r="AU765" s="17"/>
      <c r="AV765" s="17"/>
      <c r="AW765" s="17"/>
      <c r="AX765" s="17"/>
      <c r="AY765" s="17"/>
      <c r="AZ765" s="17"/>
      <c r="BA765" s="17"/>
      <c r="BB765" s="17"/>
      <c r="BC765" s="17"/>
      <c r="BD765" s="17"/>
      <c r="BE765" s="17"/>
    </row>
    <row r="766" spans="1:57" s="20" customFormat="1" ht="12.75" customHeight="1" x14ac:dyDescent="0.25">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c r="AA766" s="17"/>
      <c r="AB766" s="17"/>
      <c r="AC766" s="17"/>
      <c r="AD766" s="17"/>
      <c r="AE766" s="17"/>
      <c r="AF766" s="17"/>
      <c r="AG766" s="17"/>
      <c r="AH766" s="17"/>
      <c r="AI766" s="17"/>
      <c r="AJ766" s="17"/>
      <c r="AK766" s="17"/>
      <c r="AL766" s="17"/>
      <c r="AM766" s="17"/>
      <c r="AN766" s="17"/>
      <c r="AO766" s="17"/>
      <c r="AP766" s="17"/>
      <c r="AQ766" s="17"/>
      <c r="AR766" s="17"/>
      <c r="AS766" s="17"/>
      <c r="AT766" s="17"/>
      <c r="AU766" s="17"/>
      <c r="AV766" s="17"/>
      <c r="AW766" s="17"/>
      <c r="AX766" s="17"/>
      <c r="AY766" s="17"/>
      <c r="AZ766" s="17"/>
      <c r="BA766" s="17"/>
      <c r="BB766" s="17"/>
      <c r="BC766" s="17"/>
      <c r="BD766" s="17"/>
      <c r="BE766" s="17"/>
    </row>
    <row r="767" spans="1:57" s="20" customFormat="1" ht="12.75" customHeight="1" x14ac:dyDescent="0.25">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c r="AA767" s="17"/>
      <c r="AB767" s="17"/>
      <c r="AC767" s="17"/>
      <c r="AD767" s="17"/>
      <c r="AE767" s="17"/>
      <c r="AF767" s="17"/>
      <c r="AG767" s="17"/>
      <c r="AH767" s="17"/>
      <c r="AI767" s="17"/>
      <c r="AJ767" s="17"/>
      <c r="AK767" s="17"/>
      <c r="AL767" s="17"/>
      <c r="AM767" s="17"/>
      <c r="AN767" s="17"/>
      <c r="AO767" s="17"/>
      <c r="AP767" s="17"/>
      <c r="AQ767" s="17"/>
      <c r="AR767" s="17"/>
      <c r="AS767" s="17"/>
      <c r="AT767" s="17"/>
      <c r="AU767" s="17"/>
      <c r="AV767" s="17"/>
      <c r="AW767" s="17"/>
      <c r="AX767" s="17"/>
      <c r="AY767" s="17"/>
      <c r="AZ767" s="17"/>
      <c r="BA767" s="17"/>
      <c r="BB767" s="17"/>
      <c r="BC767" s="17"/>
      <c r="BD767" s="17"/>
      <c r="BE767" s="17"/>
    </row>
    <row r="768" spans="1:57" s="20" customFormat="1" ht="12.75" customHeight="1" x14ac:dyDescent="0.25">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c r="AA768" s="17"/>
      <c r="AB768" s="17"/>
      <c r="AC768" s="17"/>
      <c r="AD768" s="17"/>
      <c r="AE768" s="17"/>
      <c r="AF768" s="17"/>
      <c r="AG768" s="17"/>
      <c r="AH768" s="17"/>
      <c r="AI768" s="17"/>
      <c r="AJ768" s="17"/>
      <c r="AK768" s="17"/>
      <c r="AL768" s="17"/>
      <c r="AM768" s="17"/>
      <c r="AN768" s="17"/>
      <c r="AO768" s="17"/>
      <c r="AP768" s="17"/>
      <c r="AQ768" s="17"/>
      <c r="AR768" s="17"/>
      <c r="AS768" s="17"/>
      <c r="AT768" s="17"/>
      <c r="AU768" s="17"/>
      <c r="AV768" s="17"/>
      <c r="AW768" s="17"/>
      <c r="AX768" s="17"/>
      <c r="AY768" s="17"/>
      <c r="AZ768" s="17"/>
      <c r="BA768" s="17"/>
      <c r="BB768" s="17"/>
      <c r="BC768" s="17"/>
      <c r="BD768" s="17"/>
      <c r="BE768" s="17"/>
    </row>
    <row r="769" spans="1:57" s="20" customFormat="1" ht="12.75" customHeight="1" x14ac:dyDescent="0.25">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c r="AA769" s="17"/>
      <c r="AB769" s="17"/>
      <c r="AC769" s="17"/>
      <c r="AD769" s="17"/>
      <c r="AE769" s="17"/>
      <c r="AF769" s="17"/>
      <c r="AG769" s="17"/>
      <c r="AH769" s="17"/>
      <c r="AI769" s="17"/>
      <c r="AJ769" s="17"/>
      <c r="AK769" s="17"/>
      <c r="AL769" s="17"/>
      <c r="AM769" s="17"/>
      <c r="AN769" s="17"/>
      <c r="AO769" s="17"/>
      <c r="AP769" s="17"/>
      <c r="AQ769" s="17"/>
      <c r="AR769" s="17"/>
      <c r="AS769" s="17"/>
      <c r="AT769" s="17"/>
      <c r="AU769" s="17"/>
      <c r="AV769" s="17"/>
      <c r="AW769" s="17"/>
      <c r="AX769" s="17"/>
      <c r="AY769" s="17"/>
      <c r="AZ769" s="17"/>
      <c r="BA769" s="17"/>
      <c r="BB769" s="17"/>
      <c r="BC769" s="17"/>
      <c r="BD769" s="17"/>
      <c r="BE769" s="17"/>
    </row>
    <row r="770" spans="1:57" s="20" customFormat="1" ht="12.75" customHeight="1" x14ac:dyDescent="0.25">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c r="AA770" s="17"/>
      <c r="AB770" s="17"/>
      <c r="AC770" s="17"/>
      <c r="AD770" s="17"/>
      <c r="AE770" s="17"/>
      <c r="AF770" s="17"/>
      <c r="AG770" s="17"/>
      <c r="AH770" s="17"/>
      <c r="AI770" s="17"/>
      <c r="AJ770" s="17"/>
      <c r="AK770" s="17"/>
      <c r="AL770" s="17"/>
      <c r="AM770" s="17"/>
      <c r="AN770" s="17"/>
      <c r="AO770" s="17"/>
      <c r="AP770" s="17"/>
      <c r="AQ770" s="17"/>
      <c r="AR770" s="17"/>
      <c r="AS770" s="17"/>
      <c r="AT770" s="17"/>
      <c r="AU770" s="17"/>
      <c r="AV770" s="17"/>
      <c r="AW770" s="17"/>
      <c r="AX770" s="17"/>
      <c r="AY770" s="17"/>
      <c r="AZ770" s="17"/>
      <c r="BA770" s="17"/>
      <c r="BB770" s="17"/>
      <c r="BC770" s="17"/>
      <c r="BD770" s="17"/>
      <c r="BE770" s="17"/>
    </row>
    <row r="771" spans="1:57" s="20" customFormat="1" ht="12.75" customHeight="1" x14ac:dyDescent="0.25">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c r="AA771" s="17"/>
      <c r="AB771" s="17"/>
      <c r="AC771" s="17"/>
      <c r="AD771" s="17"/>
      <c r="AE771" s="17"/>
      <c r="AF771" s="17"/>
      <c r="AG771" s="17"/>
      <c r="AH771" s="17"/>
      <c r="AI771" s="17"/>
      <c r="AJ771" s="17"/>
      <c r="AK771" s="17"/>
      <c r="AL771" s="17"/>
      <c r="AM771" s="17"/>
      <c r="AN771" s="17"/>
      <c r="AO771" s="17"/>
      <c r="AP771" s="17"/>
      <c r="AQ771" s="17"/>
      <c r="AR771" s="17"/>
      <c r="AS771" s="17"/>
      <c r="AT771" s="17"/>
      <c r="AU771" s="17"/>
      <c r="AV771" s="17"/>
      <c r="AW771" s="17"/>
      <c r="AX771" s="17"/>
      <c r="AY771" s="17"/>
      <c r="AZ771" s="17"/>
      <c r="BA771" s="17"/>
      <c r="BB771" s="17"/>
      <c r="BC771" s="17"/>
      <c r="BD771" s="17"/>
      <c r="BE771" s="17"/>
    </row>
    <row r="772" spans="1:57" s="20" customFormat="1" ht="12.75" customHeight="1" x14ac:dyDescent="0.25">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c r="AA772" s="17"/>
      <c r="AB772" s="17"/>
      <c r="AC772" s="17"/>
      <c r="AD772" s="17"/>
      <c r="AE772" s="17"/>
      <c r="AF772" s="17"/>
      <c r="AG772" s="17"/>
      <c r="AH772" s="17"/>
      <c r="AI772" s="17"/>
      <c r="AJ772" s="17"/>
      <c r="AK772" s="17"/>
      <c r="AL772" s="17"/>
      <c r="AM772" s="17"/>
      <c r="AN772" s="17"/>
      <c r="AO772" s="17"/>
      <c r="AP772" s="17"/>
      <c r="AQ772" s="17"/>
      <c r="AR772" s="17"/>
      <c r="AS772" s="17"/>
      <c r="AT772" s="17"/>
      <c r="AU772" s="17"/>
      <c r="AV772" s="17"/>
      <c r="AW772" s="17"/>
      <c r="AX772" s="17"/>
      <c r="AY772" s="17"/>
      <c r="AZ772" s="17"/>
      <c r="BA772" s="17"/>
      <c r="BB772" s="17"/>
      <c r="BC772" s="17"/>
      <c r="BD772" s="17"/>
      <c r="BE772" s="17"/>
    </row>
    <row r="773" spans="1:57" s="20" customFormat="1" ht="12.75" customHeight="1" x14ac:dyDescent="0.25">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c r="AA773" s="17"/>
      <c r="AB773" s="17"/>
      <c r="AC773" s="17"/>
      <c r="AD773" s="17"/>
      <c r="AE773" s="17"/>
      <c r="AF773" s="17"/>
      <c r="AG773" s="17"/>
      <c r="AH773" s="17"/>
      <c r="AI773" s="17"/>
      <c r="AJ773" s="17"/>
      <c r="AK773" s="17"/>
      <c r="AL773" s="17"/>
      <c r="AM773" s="17"/>
      <c r="AN773" s="17"/>
      <c r="AO773" s="17"/>
      <c r="AP773" s="17"/>
      <c r="AQ773" s="17"/>
      <c r="AR773" s="17"/>
      <c r="AS773" s="17"/>
      <c r="AT773" s="17"/>
      <c r="AU773" s="17"/>
      <c r="AV773" s="17"/>
      <c r="AW773" s="17"/>
      <c r="AX773" s="17"/>
      <c r="AY773" s="17"/>
      <c r="AZ773" s="17"/>
      <c r="BA773" s="17"/>
      <c r="BB773" s="17"/>
      <c r="BC773" s="17"/>
      <c r="BD773" s="17"/>
      <c r="BE773" s="17"/>
    </row>
    <row r="774" spans="1:57" s="20" customFormat="1" ht="12.75" customHeight="1" x14ac:dyDescent="0.25">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c r="AA774" s="17"/>
      <c r="AB774" s="17"/>
      <c r="AC774" s="17"/>
      <c r="AD774" s="17"/>
      <c r="AE774" s="17"/>
      <c r="AF774" s="17"/>
      <c r="AG774" s="17"/>
      <c r="AH774" s="17"/>
      <c r="AI774" s="17"/>
      <c r="AJ774" s="17"/>
      <c r="AK774" s="17"/>
      <c r="AL774" s="17"/>
      <c r="AM774" s="17"/>
      <c r="AN774" s="17"/>
      <c r="AO774" s="17"/>
      <c r="AP774" s="17"/>
      <c r="AQ774" s="17"/>
      <c r="AR774" s="17"/>
      <c r="AS774" s="17"/>
      <c r="AT774" s="17"/>
      <c r="AU774" s="17"/>
      <c r="AV774" s="17"/>
      <c r="AW774" s="17"/>
      <c r="AX774" s="17"/>
      <c r="AY774" s="17"/>
      <c r="AZ774" s="17"/>
      <c r="BA774" s="17"/>
      <c r="BB774" s="17"/>
      <c r="BC774" s="17"/>
      <c r="BD774" s="17"/>
      <c r="BE774" s="17"/>
    </row>
    <row r="775" spans="1:57" s="20" customFormat="1" ht="12.75" customHeight="1" x14ac:dyDescent="0.25">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c r="AA775" s="17"/>
      <c r="AB775" s="17"/>
      <c r="AC775" s="17"/>
      <c r="AD775" s="17"/>
      <c r="AE775" s="17"/>
      <c r="AF775" s="17"/>
      <c r="AG775" s="17"/>
      <c r="AH775" s="17"/>
      <c r="AI775" s="17"/>
      <c r="AJ775" s="17"/>
      <c r="AK775" s="17"/>
      <c r="AL775" s="17"/>
      <c r="AM775" s="17"/>
      <c r="AN775" s="17"/>
      <c r="AO775" s="17"/>
      <c r="AP775" s="17"/>
      <c r="AQ775" s="17"/>
      <c r="AR775" s="17"/>
      <c r="AS775" s="17"/>
      <c r="AT775" s="17"/>
      <c r="AU775" s="17"/>
      <c r="AV775" s="17"/>
      <c r="AW775" s="17"/>
      <c r="AX775" s="17"/>
      <c r="AY775" s="17"/>
      <c r="AZ775" s="17"/>
      <c r="BA775" s="17"/>
      <c r="BB775" s="17"/>
      <c r="BC775" s="17"/>
      <c r="BD775" s="17"/>
      <c r="BE775" s="17"/>
    </row>
    <row r="776" spans="1:57" s="20" customFormat="1" ht="12.75" customHeight="1" x14ac:dyDescent="0.25">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c r="AA776" s="17"/>
      <c r="AB776" s="17"/>
      <c r="AC776" s="17"/>
      <c r="AD776" s="17"/>
      <c r="AE776" s="17"/>
      <c r="AF776" s="17"/>
      <c r="AG776" s="17"/>
      <c r="AH776" s="17"/>
      <c r="AI776" s="17"/>
      <c r="AJ776" s="17"/>
      <c r="AK776" s="17"/>
      <c r="AL776" s="17"/>
      <c r="AM776" s="17"/>
      <c r="AN776" s="17"/>
      <c r="AO776" s="17"/>
      <c r="AP776" s="17"/>
      <c r="AQ776" s="17"/>
      <c r="AR776" s="17"/>
      <c r="AS776" s="17"/>
      <c r="AT776" s="17"/>
      <c r="AU776" s="17"/>
      <c r="AV776" s="17"/>
      <c r="AW776" s="17"/>
      <c r="AX776" s="17"/>
      <c r="AY776" s="17"/>
      <c r="AZ776" s="17"/>
      <c r="BA776" s="17"/>
      <c r="BB776" s="17"/>
      <c r="BC776" s="17"/>
      <c r="BD776" s="17"/>
      <c r="BE776" s="17"/>
    </row>
    <row r="777" spans="1:57" s="20" customFormat="1" ht="12.75" customHeight="1" x14ac:dyDescent="0.25">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c r="AA777" s="17"/>
      <c r="AB777" s="17"/>
      <c r="AC777" s="17"/>
      <c r="AD777" s="17"/>
      <c r="AE777" s="17"/>
      <c r="AF777" s="17"/>
      <c r="AG777" s="17"/>
      <c r="AH777" s="17"/>
      <c r="AI777" s="17"/>
      <c r="AJ777" s="17"/>
      <c r="AK777" s="17"/>
      <c r="AL777" s="17"/>
      <c r="AM777" s="17"/>
      <c r="AN777" s="17"/>
      <c r="AO777" s="17"/>
      <c r="AP777" s="17"/>
      <c r="AQ777" s="17"/>
      <c r="AR777" s="17"/>
      <c r="AS777" s="17"/>
      <c r="AT777" s="17"/>
      <c r="AU777" s="17"/>
      <c r="AV777" s="17"/>
      <c r="AW777" s="17"/>
      <c r="AX777" s="17"/>
      <c r="AY777" s="17"/>
      <c r="AZ777" s="17"/>
      <c r="BA777" s="17"/>
      <c r="BB777" s="17"/>
      <c r="BC777" s="17"/>
      <c r="BD777" s="17"/>
      <c r="BE777" s="17"/>
    </row>
    <row r="778" spans="1:57" s="20" customFormat="1" ht="12.75" customHeight="1" x14ac:dyDescent="0.25">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c r="AA778" s="17"/>
      <c r="AB778" s="17"/>
      <c r="AC778" s="17"/>
      <c r="AD778" s="17"/>
      <c r="AE778" s="17"/>
      <c r="AF778" s="17"/>
      <c r="AG778" s="17"/>
      <c r="AH778" s="17"/>
      <c r="AI778" s="17"/>
      <c r="AJ778" s="17"/>
      <c r="AK778" s="17"/>
      <c r="AL778" s="17"/>
      <c r="AM778" s="17"/>
      <c r="AN778" s="17"/>
      <c r="AO778" s="17"/>
      <c r="AP778" s="17"/>
      <c r="AQ778" s="17"/>
      <c r="AR778" s="17"/>
      <c r="AS778" s="17"/>
      <c r="AT778" s="17"/>
      <c r="AU778" s="17"/>
      <c r="AV778" s="17"/>
      <c r="AW778" s="17"/>
      <c r="AX778" s="17"/>
      <c r="AY778" s="17"/>
      <c r="AZ778" s="17"/>
      <c r="BA778" s="17"/>
      <c r="BB778" s="17"/>
      <c r="BC778" s="17"/>
      <c r="BD778" s="17"/>
      <c r="BE778" s="17"/>
    </row>
    <row r="779" spans="1:57" s="20" customFormat="1" ht="12.75" customHeight="1" x14ac:dyDescent="0.25">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c r="AA779" s="17"/>
      <c r="AB779" s="17"/>
      <c r="AC779" s="17"/>
      <c r="AD779" s="17"/>
      <c r="AE779" s="17"/>
      <c r="AF779" s="17"/>
      <c r="AG779" s="17"/>
      <c r="AH779" s="17"/>
      <c r="AI779" s="17"/>
      <c r="AJ779" s="17"/>
      <c r="AK779" s="17"/>
      <c r="AL779" s="17"/>
      <c r="AM779" s="17"/>
      <c r="AN779" s="17"/>
      <c r="AO779" s="17"/>
      <c r="AP779" s="17"/>
      <c r="AQ779" s="17"/>
      <c r="AR779" s="17"/>
      <c r="AS779" s="17"/>
      <c r="AT779" s="17"/>
      <c r="AU779" s="17"/>
      <c r="AV779" s="17"/>
      <c r="AW779" s="17"/>
      <c r="AX779" s="17"/>
      <c r="AY779" s="17"/>
      <c r="AZ779" s="17"/>
      <c r="BA779" s="17"/>
      <c r="BB779" s="17"/>
      <c r="BC779" s="17"/>
      <c r="BD779" s="17"/>
      <c r="BE779" s="17"/>
    </row>
    <row r="780" spans="1:57" s="20" customFormat="1" ht="12.75" customHeight="1" x14ac:dyDescent="0.25">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c r="AA780" s="17"/>
      <c r="AB780" s="17"/>
      <c r="AC780" s="17"/>
      <c r="AD780" s="17"/>
      <c r="AE780" s="17"/>
      <c r="AF780" s="17"/>
      <c r="AG780" s="17"/>
      <c r="AH780" s="17"/>
      <c r="AI780" s="17"/>
      <c r="AJ780" s="17"/>
      <c r="AK780" s="17"/>
      <c r="AL780" s="17"/>
      <c r="AM780" s="17"/>
      <c r="AN780" s="17"/>
      <c r="AO780" s="17"/>
      <c r="AP780" s="17"/>
      <c r="AQ780" s="17"/>
      <c r="AR780" s="17"/>
      <c r="AS780" s="17"/>
      <c r="AT780" s="17"/>
      <c r="AU780" s="17"/>
      <c r="AV780" s="17"/>
      <c r="AW780" s="17"/>
      <c r="AX780" s="17"/>
      <c r="AY780" s="17"/>
      <c r="AZ780" s="17"/>
      <c r="BA780" s="17"/>
      <c r="BB780" s="17"/>
      <c r="BC780" s="17"/>
      <c r="BD780" s="17"/>
      <c r="BE780" s="17"/>
    </row>
    <row r="781" spans="1:57" s="20" customFormat="1" ht="12.75" customHeight="1" x14ac:dyDescent="0.25">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c r="AA781" s="17"/>
      <c r="AB781" s="17"/>
      <c r="AC781" s="17"/>
      <c r="AD781" s="17"/>
      <c r="AE781" s="17"/>
      <c r="AF781" s="17"/>
      <c r="AG781" s="17"/>
      <c r="AH781" s="17"/>
      <c r="AI781" s="17"/>
      <c r="AJ781" s="17"/>
      <c r="AK781" s="17"/>
      <c r="AL781" s="17"/>
      <c r="AM781" s="17"/>
      <c r="AN781" s="17"/>
      <c r="AO781" s="17"/>
      <c r="AP781" s="17"/>
      <c r="AQ781" s="17"/>
      <c r="AR781" s="17"/>
      <c r="AS781" s="17"/>
      <c r="AT781" s="17"/>
      <c r="AU781" s="17"/>
      <c r="AV781" s="17"/>
      <c r="AW781" s="17"/>
      <c r="AX781" s="17"/>
      <c r="AY781" s="17"/>
      <c r="AZ781" s="17"/>
      <c r="BA781" s="17"/>
      <c r="BB781" s="17"/>
      <c r="BC781" s="17"/>
      <c r="BD781" s="17"/>
      <c r="BE781" s="17"/>
    </row>
    <row r="782" spans="1:57" s="20" customFormat="1" ht="12.75" customHeight="1" x14ac:dyDescent="0.25">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c r="AA782" s="17"/>
      <c r="AB782" s="17"/>
      <c r="AC782" s="17"/>
      <c r="AD782" s="17"/>
      <c r="AE782" s="17"/>
      <c r="AF782" s="17"/>
      <c r="AG782" s="17"/>
      <c r="AH782" s="17"/>
      <c r="AI782" s="17"/>
      <c r="AJ782" s="17"/>
      <c r="AK782" s="17"/>
      <c r="AL782" s="17"/>
      <c r="AM782" s="17"/>
      <c r="AN782" s="17"/>
      <c r="AO782" s="17"/>
      <c r="AP782" s="17"/>
      <c r="AQ782" s="17"/>
      <c r="AR782" s="17"/>
      <c r="AS782" s="17"/>
      <c r="AT782" s="17"/>
      <c r="AU782" s="17"/>
      <c r="AV782" s="17"/>
      <c r="AW782" s="17"/>
      <c r="AX782" s="17"/>
      <c r="AY782" s="17"/>
      <c r="AZ782" s="17"/>
      <c r="BA782" s="17"/>
      <c r="BB782" s="17"/>
      <c r="BC782" s="17"/>
      <c r="BD782" s="17"/>
      <c r="BE782" s="17"/>
    </row>
    <row r="783" spans="1:57" s="20" customFormat="1" ht="12.75" customHeight="1" x14ac:dyDescent="0.25">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c r="AA783" s="17"/>
      <c r="AB783" s="17"/>
      <c r="AC783" s="17"/>
      <c r="AD783" s="17"/>
      <c r="AE783" s="17"/>
      <c r="AF783" s="17"/>
      <c r="AG783" s="17"/>
      <c r="AH783" s="17"/>
      <c r="AI783" s="17"/>
      <c r="AJ783" s="17"/>
      <c r="AK783" s="17"/>
      <c r="AL783" s="17"/>
      <c r="AM783" s="17"/>
      <c r="AN783" s="17"/>
      <c r="AO783" s="17"/>
      <c r="AP783" s="17"/>
      <c r="AQ783" s="17"/>
      <c r="AR783" s="17"/>
      <c r="AS783" s="17"/>
      <c r="AT783" s="17"/>
      <c r="AU783" s="17"/>
      <c r="AV783" s="17"/>
      <c r="AW783" s="17"/>
      <c r="AX783" s="17"/>
      <c r="AY783" s="17"/>
      <c r="AZ783" s="17"/>
      <c r="BA783" s="17"/>
      <c r="BB783" s="17"/>
      <c r="BC783" s="17"/>
      <c r="BD783" s="17"/>
      <c r="BE783" s="17"/>
    </row>
    <row r="784" spans="1:57" s="20" customFormat="1" ht="12.75" customHeight="1" x14ac:dyDescent="0.25">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c r="AA784" s="17"/>
      <c r="AB784" s="17"/>
      <c r="AC784" s="17"/>
      <c r="AD784" s="17"/>
      <c r="AE784" s="17"/>
      <c r="AF784" s="17"/>
      <c r="AG784" s="17"/>
      <c r="AH784" s="17"/>
      <c r="AI784" s="17"/>
      <c r="AJ784" s="17"/>
      <c r="AK784" s="17"/>
      <c r="AL784" s="17"/>
      <c r="AM784" s="17"/>
      <c r="AN784" s="17"/>
      <c r="AO784" s="17"/>
      <c r="AP784" s="17"/>
      <c r="AQ784" s="17"/>
      <c r="AR784" s="17"/>
      <c r="AS784" s="17"/>
      <c r="AT784" s="17"/>
      <c r="AU784" s="17"/>
      <c r="AV784" s="17"/>
      <c r="AW784" s="17"/>
      <c r="AX784" s="17"/>
      <c r="AY784" s="17"/>
      <c r="AZ784" s="17"/>
      <c r="BA784" s="17"/>
      <c r="BB784" s="17"/>
      <c r="BC784" s="17"/>
      <c r="BD784" s="17"/>
      <c r="BE784" s="17"/>
    </row>
    <row r="785" spans="1:57" s="20" customFormat="1" ht="12.75" customHeight="1" x14ac:dyDescent="0.25">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c r="AA785" s="17"/>
      <c r="AB785" s="17"/>
      <c r="AC785" s="17"/>
      <c r="AD785" s="17"/>
      <c r="AE785" s="17"/>
      <c r="AF785" s="17"/>
      <c r="AG785" s="17"/>
      <c r="AH785" s="17"/>
      <c r="AI785" s="17"/>
      <c r="AJ785" s="17"/>
      <c r="AK785" s="17"/>
      <c r="AL785" s="17"/>
      <c r="AM785" s="17"/>
      <c r="AN785" s="17"/>
      <c r="AO785" s="17"/>
      <c r="AP785" s="17"/>
      <c r="AQ785" s="17"/>
      <c r="AR785" s="17"/>
      <c r="AS785" s="17"/>
      <c r="AT785" s="17"/>
      <c r="AU785" s="17"/>
      <c r="AV785" s="17"/>
      <c r="AW785" s="17"/>
      <c r="AX785" s="17"/>
      <c r="AY785" s="17"/>
      <c r="AZ785" s="17"/>
      <c r="BA785" s="17"/>
      <c r="BB785" s="17"/>
      <c r="BC785" s="17"/>
      <c r="BD785" s="17"/>
      <c r="BE785" s="17"/>
    </row>
    <row r="786" spans="1:57" s="20" customFormat="1" ht="12.75" customHeight="1" x14ac:dyDescent="0.25">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c r="AA786" s="17"/>
      <c r="AB786" s="17"/>
      <c r="AC786" s="17"/>
      <c r="AD786" s="17"/>
      <c r="AE786" s="17"/>
      <c r="AF786" s="17"/>
      <c r="AG786" s="17"/>
      <c r="AH786" s="17"/>
      <c r="AI786" s="17"/>
      <c r="AJ786" s="17"/>
      <c r="AK786" s="17"/>
      <c r="AL786" s="17"/>
      <c r="AM786" s="17"/>
      <c r="AN786" s="17"/>
      <c r="AO786" s="17"/>
      <c r="AP786" s="17"/>
      <c r="AQ786" s="17"/>
      <c r="AR786" s="17"/>
      <c r="AS786" s="17"/>
      <c r="AT786" s="17"/>
      <c r="AU786" s="17"/>
      <c r="AV786" s="17"/>
      <c r="AW786" s="17"/>
      <c r="AX786" s="17"/>
      <c r="AY786" s="17"/>
      <c r="AZ786" s="17"/>
      <c r="BA786" s="17"/>
      <c r="BB786" s="17"/>
      <c r="BC786" s="17"/>
      <c r="BD786" s="17"/>
      <c r="BE786" s="17"/>
    </row>
    <row r="787" spans="1:57" s="20" customFormat="1" ht="12.75" customHeight="1" x14ac:dyDescent="0.25">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c r="AA787" s="17"/>
      <c r="AB787" s="17"/>
      <c r="AC787" s="17"/>
      <c r="AD787" s="17"/>
      <c r="AE787" s="17"/>
      <c r="AF787" s="17"/>
      <c r="AG787" s="17"/>
      <c r="AH787" s="17"/>
      <c r="AI787" s="17"/>
      <c r="AJ787" s="17"/>
      <c r="AK787" s="17"/>
      <c r="AL787" s="17"/>
      <c r="AM787" s="17"/>
      <c r="AN787" s="17"/>
      <c r="AO787" s="17"/>
      <c r="AP787" s="17"/>
      <c r="AQ787" s="17"/>
      <c r="AR787" s="17"/>
      <c r="AS787" s="17"/>
      <c r="AT787" s="17"/>
      <c r="AU787" s="17"/>
      <c r="AV787" s="17"/>
      <c r="AW787" s="17"/>
      <c r="AX787" s="17"/>
      <c r="AY787" s="17"/>
      <c r="AZ787" s="17"/>
      <c r="BA787" s="17"/>
      <c r="BB787" s="17"/>
      <c r="BC787" s="17"/>
      <c r="BD787" s="17"/>
      <c r="BE787" s="17"/>
    </row>
    <row r="788" spans="1:57" s="20" customFormat="1" ht="12.75" customHeight="1" x14ac:dyDescent="0.25">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c r="AA788" s="17"/>
      <c r="AB788" s="17"/>
      <c r="AC788" s="17"/>
      <c r="AD788" s="17"/>
      <c r="AE788" s="17"/>
      <c r="AF788" s="17"/>
      <c r="AG788" s="17"/>
      <c r="AH788" s="17"/>
      <c r="AI788" s="17"/>
      <c r="AJ788" s="17"/>
      <c r="AK788" s="17"/>
      <c r="AL788" s="17"/>
      <c r="AM788" s="17"/>
      <c r="AN788" s="17"/>
      <c r="AO788" s="17"/>
      <c r="AP788" s="17"/>
      <c r="AQ788" s="17"/>
      <c r="AR788" s="17"/>
      <c r="AS788" s="17"/>
      <c r="AT788" s="17"/>
      <c r="AU788" s="17"/>
      <c r="AV788" s="17"/>
      <c r="AW788" s="17"/>
      <c r="AX788" s="17"/>
      <c r="AY788" s="17"/>
      <c r="AZ788" s="17"/>
      <c r="BA788" s="17"/>
      <c r="BB788" s="17"/>
      <c r="BC788" s="17"/>
      <c r="BD788" s="17"/>
      <c r="BE788" s="17"/>
    </row>
    <row r="789" spans="1:57" s="20" customFormat="1" ht="12.75" customHeight="1" x14ac:dyDescent="0.25">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c r="AA789" s="17"/>
      <c r="AB789" s="17"/>
      <c r="AC789" s="17"/>
      <c r="AD789" s="17"/>
      <c r="AE789" s="17"/>
      <c r="AF789" s="17"/>
      <c r="AG789" s="17"/>
      <c r="AH789" s="17"/>
      <c r="AI789" s="17"/>
      <c r="AJ789" s="17"/>
      <c r="AK789" s="17"/>
      <c r="AL789" s="17"/>
      <c r="AM789" s="17"/>
      <c r="AN789" s="17"/>
      <c r="AO789" s="17"/>
      <c r="AP789" s="17"/>
      <c r="AQ789" s="17"/>
      <c r="AR789" s="17"/>
      <c r="AS789" s="17"/>
      <c r="AT789" s="17"/>
      <c r="AU789" s="17"/>
      <c r="AV789" s="17"/>
      <c r="AW789" s="17"/>
      <c r="AX789" s="17"/>
      <c r="AY789" s="17"/>
      <c r="AZ789" s="17"/>
      <c r="BA789" s="17"/>
      <c r="BB789" s="17"/>
      <c r="BC789" s="17"/>
      <c r="BD789" s="17"/>
      <c r="BE789" s="17"/>
    </row>
    <row r="790" spans="1:57" s="20" customFormat="1" ht="12.75" customHeight="1" x14ac:dyDescent="0.25">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c r="AA790" s="17"/>
      <c r="AB790" s="17"/>
      <c r="AC790" s="17"/>
      <c r="AD790" s="17"/>
      <c r="AE790" s="17"/>
      <c r="AF790" s="17"/>
      <c r="AG790" s="17"/>
      <c r="AH790" s="17"/>
      <c r="AI790" s="17"/>
      <c r="AJ790" s="17"/>
      <c r="AK790" s="17"/>
      <c r="AL790" s="17"/>
      <c r="AM790" s="17"/>
      <c r="AN790" s="17"/>
      <c r="AO790" s="17"/>
      <c r="AP790" s="17"/>
      <c r="AQ790" s="17"/>
      <c r="AR790" s="17"/>
      <c r="AS790" s="17"/>
      <c r="AT790" s="17"/>
      <c r="AU790" s="17"/>
      <c r="AV790" s="17"/>
      <c r="AW790" s="17"/>
      <c r="AX790" s="17"/>
      <c r="AY790" s="17"/>
      <c r="AZ790" s="17"/>
      <c r="BA790" s="17"/>
      <c r="BB790" s="17"/>
      <c r="BC790" s="17"/>
      <c r="BD790" s="17"/>
      <c r="BE790" s="17"/>
    </row>
    <row r="791" spans="1:57" s="20" customFormat="1" ht="12.75" customHeight="1" x14ac:dyDescent="0.25">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c r="AA791" s="17"/>
      <c r="AB791" s="17"/>
      <c r="AC791" s="17"/>
      <c r="AD791" s="17"/>
      <c r="AE791" s="17"/>
      <c r="AF791" s="17"/>
      <c r="AG791" s="17"/>
      <c r="AH791" s="17"/>
      <c r="AI791" s="17"/>
      <c r="AJ791" s="17"/>
      <c r="AK791" s="17"/>
      <c r="AL791" s="17"/>
      <c r="AM791" s="17"/>
      <c r="AN791" s="17"/>
      <c r="AO791" s="17"/>
      <c r="AP791" s="17"/>
      <c r="AQ791" s="17"/>
      <c r="AR791" s="17"/>
      <c r="AS791" s="17"/>
      <c r="AT791" s="17"/>
      <c r="AU791" s="17"/>
      <c r="AV791" s="17"/>
      <c r="AW791" s="17"/>
      <c r="AX791" s="17"/>
      <c r="AY791" s="17"/>
      <c r="AZ791" s="17"/>
      <c r="BA791" s="17"/>
      <c r="BB791" s="17"/>
      <c r="BC791" s="17"/>
      <c r="BD791" s="17"/>
      <c r="BE791" s="17"/>
    </row>
    <row r="792" spans="1:57" s="20" customFormat="1" ht="12.75" customHeight="1" x14ac:dyDescent="0.25">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c r="AA792" s="17"/>
      <c r="AB792" s="17"/>
      <c r="AC792" s="17"/>
      <c r="AD792" s="17"/>
      <c r="AE792" s="17"/>
      <c r="AF792" s="17"/>
      <c r="AG792" s="17"/>
      <c r="AH792" s="17"/>
      <c r="AI792" s="17"/>
      <c r="AJ792" s="17"/>
      <c r="AK792" s="17"/>
      <c r="AL792" s="17"/>
      <c r="AM792" s="17"/>
      <c r="AN792" s="17"/>
      <c r="AO792" s="17"/>
      <c r="AP792" s="17"/>
      <c r="AQ792" s="17"/>
      <c r="AR792" s="17"/>
      <c r="AS792" s="17"/>
      <c r="AT792" s="17"/>
      <c r="AU792" s="17"/>
      <c r="AV792" s="17"/>
      <c r="AW792" s="17"/>
      <c r="AX792" s="17"/>
      <c r="AY792" s="17"/>
      <c r="AZ792" s="17"/>
      <c r="BA792" s="17"/>
      <c r="BB792" s="17"/>
      <c r="BC792" s="17"/>
      <c r="BD792" s="17"/>
      <c r="BE792" s="17"/>
    </row>
    <row r="793" spans="1:57" s="20" customFormat="1" ht="12.75" customHeight="1" x14ac:dyDescent="0.25">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c r="AA793" s="17"/>
      <c r="AB793" s="17"/>
      <c r="AC793" s="17"/>
      <c r="AD793" s="17"/>
      <c r="AE793" s="17"/>
      <c r="AF793" s="17"/>
      <c r="AG793" s="17"/>
      <c r="AH793" s="17"/>
      <c r="AI793" s="17"/>
      <c r="AJ793" s="17"/>
      <c r="AK793" s="17"/>
      <c r="AL793" s="17"/>
      <c r="AM793" s="17"/>
      <c r="AN793" s="17"/>
      <c r="AO793" s="17"/>
      <c r="AP793" s="17"/>
      <c r="AQ793" s="17"/>
      <c r="AR793" s="17"/>
      <c r="AS793" s="17"/>
      <c r="AT793" s="17"/>
      <c r="AU793" s="17"/>
      <c r="AV793" s="17"/>
      <c r="AW793" s="17"/>
      <c r="AX793" s="17"/>
      <c r="AY793" s="17"/>
      <c r="AZ793" s="17"/>
      <c r="BA793" s="17"/>
      <c r="BB793" s="17"/>
      <c r="BC793" s="17"/>
      <c r="BD793" s="17"/>
      <c r="BE793" s="17"/>
    </row>
    <row r="794" spans="1:57" s="20" customFormat="1" ht="12.75" customHeight="1" x14ac:dyDescent="0.25">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c r="AA794" s="17"/>
      <c r="AB794" s="17"/>
      <c r="AC794" s="17"/>
      <c r="AD794" s="17"/>
      <c r="AE794" s="17"/>
      <c r="AF794" s="17"/>
      <c r="AG794" s="17"/>
      <c r="AH794" s="17"/>
      <c r="AI794" s="17"/>
      <c r="AJ794" s="17"/>
      <c r="AK794" s="17"/>
      <c r="AL794" s="17"/>
      <c r="AM794" s="17"/>
      <c r="AN794" s="17"/>
      <c r="AO794" s="17"/>
      <c r="AP794" s="17"/>
      <c r="AQ794" s="17"/>
      <c r="AR794" s="17"/>
      <c r="AS794" s="17"/>
      <c r="AT794" s="17"/>
      <c r="AU794" s="17"/>
      <c r="AV794" s="17"/>
      <c r="AW794" s="17"/>
      <c r="AX794" s="17"/>
      <c r="AY794" s="17"/>
      <c r="AZ794" s="17"/>
      <c r="BA794" s="17"/>
      <c r="BB794" s="17"/>
      <c r="BC794" s="17"/>
      <c r="BD794" s="17"/>
      <c r="BE794" s="17"/>
    </row>
    <row r="795" spans="1:57" s="20" customFormat="1" ht="12.75" customHeight="1" x14ac:dyDescent="0.25">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c r="AA795" s="17"/>
      <c r="AB795" s="17"/>
      <c r="AC795" s="17"/>
      <c r="AD795" s="17"/>
      <c r="AE795" s="17"/>
      <c r="AF795" s="17"/>
      <c r="AG795" s="17"/>
      <c r="AH795" s="17"/>
      <c r="AI795" s="17"/>
      <c r="AJ795" s="17"/>
      <c r="AK795" s="17"/>
      <c r="AL795" s="17"/>
      <c r="AM795" s="17"/>
      <c r="AN795" s="17"/>
      <c r="AO795" s="17"/>
      <c r="AP795" s="17"/>
      <c r="AQ795" s="17"/>
      <c r="AR795" s="17"/>
      <c r="AS795" s="17"/>
      <c r="AT795" s="17"/>
      <c r="AU795" s="17"/>
      <c r="AV795" s="17"/>
      <c r="AW795" s="17"/>
      <c r="AX795" s="17"/>
      <c r="AY795" s="17"/>
      <c r="AZ795" s="17"/>
      <c r="BA795" s="17"/>
      <c r="BB795" s="17"/>
      <c r="BC795" s="17"/>
      <c r="BD795" s="17"/>
      <c r="BE795" s="17"/>
    </row>
    <row r="796" spans="1:57" s="20" customFormat="1" ht="12.75" customHeight="1" x14ac:dyDescent="0.25">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c r="AA796" s="17"/>
      <c r="AB796" s="17"/>
      <c r="AC796" s="17"/>
      <c r="AD796" s="17"/>
      <c r="AE796" s="17"/>
      <c r="AF796" s="17"/>
      <c r="AG796" s="17"/>
      <c r="AH796" s="17"/>
      <c r="AI796" s="17"/>
      <c r="AJ796" s="17"/>
      <c r="AK796" s="17"/>
      <c r="AL796" s="17"/>
      <c r="AM796" s="17"/>
      <c r="AN796" s="17"/>
      <c r="AO796" s="17"/>
      <c r="AP796" s="17"/>
      <c r="AQ796" s="17"/>
      <c r="AR796" s="17"/>
      <c r="AS796" s="17"/>
      <c r="AT796" s="17"/>
      <c r="AU796" s="17"/>
      <c r="AV796" s="17"/>
      <c r="AW796" s="17"/>
      <c r="AX796" s="17"/>
      <c r="AY796" s="17"/>
      <c r="AZ796" s="17"/>
      <c r="BA796" s="17"/>
      <c r="BB796" s="17"/>
      <c r="BC796" s="17"/>
      <c r="BD796" s="17"/>
      <c r="BE796" s="17"/>
    </row>
    <row r="797" spans="1:57" s="20" customFormat="1" ht="12.75" customHeight="1" x14ac:dyDescent="0.25">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c r="AA797" s="17"/>
      <c r="AB797" s="17"/>
      <c r="AC797" s="17"/>
      <c r="AD797" s="17"/>
      <c r="AE797" s="17"/>
      <c r="AF797" s="17"/>
      <c r="AG797" s="17"/>
      <c r="AH797" s="17"/>
      <c r="AI797" s="17"/>
      <c r="AJ797" s="17"/>
      <c r="AK797" s="17"/>
      <c r="AL797" s="17"/>
      <c r="AM797" s="17"/>
      <c r="AN797" s="17"/>
      <c r="AO797" s="17"/>
      <c r="AP797" s="17"/>
      <c r="AQ797" s="17"/>
      <c r="AR797" s="17"/>
      <c r="AS797" s="17"/>
      <c r="AT797" s="17"/>
      <c r="AU797" s="17"/>
      <c r="AV797" s="17"/>
      <c r="AW797" s="17"/>
      <c r="AX797" s="17"/>
      <c r="AY797" s="17"/>
      <c r="AZ797" s="17"/>
      <c r="BA797" s="17"/>
      <c r="BB797" s="17"/>
      <c r="BC797" s="17"/>
      <c r="BD797" s="17"/>
      <c r="BE797" s="17"/>
    </row>
    <row r="798" spans="1:57" s="20" customFormat="1" ht="12.75" customHeight="1" x14ac:dyDescent="0.25">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c r="AA798" s="17"/>
      <c r="AB798" s="17"/>
      <c r="AC798" s="17"/>
      <c r="AD798" s="17"/>
      <c r="AE798" s="17"/>
      <c r="AF798" s="17"/>
      <c r="AG798" s="17"/>
      <c r="AH798" s="17"/>
      <c r="AI798" s="17"/>
      <c r="AJ798" s="17"/>
      <c r="AK798" s="17"/>
      <c r="AL798" s="17"/>
      <c r="AM798" s="17"/>
      <c r="AN798" s="17"/>
      <c r="AO798" s="17"/>
      <c r="AP798" s="17"/>
      <c r="AQ798" s="17"/>
      <c r="AR798" s="17"/>
      <c r="AS798" s="17"/>
      <c r="AT798" s="17"/>
      <c r="AU798" s="17"/>
      <c r="AV798" s="17"/>
      <c r="AW798" s="17"/>
      <c r="AX798" s="17"/>
      <c r="AY798" s="17"/>
      <c r="AZ798" s="17"/>
      <c r="BA798" s="17"/>
      <c r="BB798" s="17"/>
      <c r="BC798" s="17"/>
      <c r="BD798" s="17"/>
      <c r="BE798" s="17"/>
    </row>
    <row r="799" spans="1:57" s="20" customFormat="1" ht="12.75" customHeight="1" x14ac:dyDescent="0.25">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c r="AA799" s="17"/>
      <c r="AB799" s="17"/>
      <c r="AC799" s="17"/>
      <c r="AD799" s="17"/>
      <c r="AE799" s="17"/>
      <c r="AF799" s="17"/>
      <c r="AG799" s="17"/>
      <c r="AH799" s="17"/>
      <c r="AI799" s="17"/>
      <c r="AJ799" s="17"/>
      <c r="AK799" s="17"/>
      <c r="AL799" s="17"/>
      <c r="AM799" s="17"/>
      <c r="AN799" s="17"/>
      <c r="AO799" s="17"/>
      <c r="AP799" s="17"/>
      <c r="AQ799" s="17"/>
      <c r="AR799" s="17"/>
      <c r="AS799" s="17"/>
      <c r="AT799" s="17"/>
      <c r="AU799" s="17"/>
      <c r="AV799" s="17"/>
      <c r="AW799" s="17"/>
      <c r="AX799" s="17"/>
      <c r="AY799" s="17"/>
      <c r="AZ799" s="17"/>
      <c r="BA799" s="17"/>
      <c r="BB799" s="17"/>
      <c r="BC799" s="17"/>
      <c r="BD799" s="17"/>
      <c r="BE799" s="17"/>
    </row>
    <row r="800" spans="1:57" s="20" customFormat="1" ht="12.75" customHeight="1" x14ac:dyDescent="0.25">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c r="AA800" s="17"/>
      <c r="AB800" s="17"/>
      <c r="AC800" s="17"/>
      <c r="AD800" s="17"/>
      <c r="AE800" s="17"/>
      <c r="AF800" s="17"/>
      <c r="AG800" s="17"/>
      <c r="AH800" s="17"/>
      <c r="AI800" s="17"/>
      <c r="AJ800" s="17"/>
      <c r="AK800" s="17"/>
      <c r="AL800" s="17"/>
      <c r="AM800" s="17"/>
      <c r="AN800" s="17"/>
      <c r="AO800" s="17"/>
      <c r="AP800" s="17"/>
      <c r="AQ800" s="17"/>
      <c r="AR800" s="17"/>
      <c r="AS800" s="17"/>
      <c r="AT800" s="17"/>
      <c r="AU800" s="17"/>
      <c r="AV800" s="17"/>
      <c r="AW800" s="17"/>
      <c r="AX800" s="17"/>
      <c r="AY800" s="17"/>
      <c r="AZ800" s="17"/>
      <c r="BA800" s="17"/>
      <c r="BB800" s="17"/>
      <c r="BC800" s="17"/>
      <c r="BD800" s="17"/>
      <c r="BE800" s="17"/>
    </row>
    <row r="801" spans="1:57" s="20" customFormat="1" ht="12.75" customHeight="1" x14ac:dyDescent="0.25">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c r="AA801" s="17"/>
      <c r="AB801" s="17"/>
      <c r="AC801" s="17"/>
      <c r="AD801" s="17"/>
      <c r="AE801" s="17"/>
      <c r="AF801" s="17"/>
      <c r="AG801" s="17"/>
      <c r="AH801" s="17"/>
      <c r="AI801" s="17"/>
      <c r="AJ801" s="17"/>
      <c r="AK801" s="17"/>
      <c r="AL801" s="17"/>
      <c r="AM801" s="17"/>
      <c r="AN801" s="17"/>
      <c r="AO801" s="17"/>
      <c r="AP801" s="17"/>
      <c r="AQ801" s="17"/>
      <c r="AR801" s="17"/>
      <c r="AS801" s="17"/>
      <c r="AT801" s="17"/>
      <c r="AU801" s="17"/>
      <c r="AV801" s="17"/>
      <c r="AW801" s="17"/>
      <c r="AX801" s="17"/>
      <c r="AY801" s="17"/>
      <c r="AZ801" s="17"/>
      <c r="BA801" s="17"/>
      <c r="BB801" s="17"/>
      <c r="BC801" s="17"/>
      <c r="BD801" s="17"/>
      <c r="BE801" s="17"/>
    </row>
    <row r="802" spans="1:57" s="20" customFormat="1" ht="12.75" customHeight="1" x14ac:dyDescent="0.25">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c r="AA802" s="17"/>
      <c r="AB802" s="17"/>
      <c r="AC802" s="17"/>
      <c r="AD802" s="17"/>
      <c r="AE802" s="17"/>
      <c r="AF802" s="17"/>
      <c r="AG802" s="17"/>
      <c r="AH802" s="17"/>
      <c r="AI802" s="17"/>
      <c r="AJ802" s="17"/>
      <c r="AK802" s="17"/>
      <c r="AL802" s="17"/>
      <c r="AM802" s="17"/>
      <c r="AN802" s="17"/>
      <c r="AO802" s="17"/>
      <c r="AP802" s="17"/>
      <c r="AQ802" s="17"/>
      <c r="AR802" s="17"/>
      <c r="AS802" s="17"/>
      <c r="AT802" s="17"/>
      <c r="AU802" s="17"/>
      <c r="AV802" s="17"/>
      <c r="AW802" s="17"/>
      <c r="AX802" s="17"/>
      <c r="AY802" s="17"/>
      <c r="AZ802" s="17"/>
      <c r="BA802" s="17"/>
      <c r="BB802" s="17"/>
      <c r="BC802" s="17"/>
      <c r="BD802" s="17"/>
      <c r="BE802" s="17"/>
    </row>
    <row r="803" spans="1:57" s="20" customFormat="1" ht="12.75" customHeight="1" x14ac:dyDescent="0.25">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c r="AA803" s="17"/>
      <c r="AB803" s="17"/>
      <c r="AC803" s="17"/>
      <c r="AD803" s="17"/>
      <c r="AE803" s="17"/>
      <c r="AF803" s="17"/>
      <c r="AG803" s="17"/>
      <c r="AH803" s="17"/>
      <c r="AI803" s="17"/>
      <c r="AJ803" s="17"/>
      <c r="AK803" s="17"/>
      <c r="AL803" s="17"/>
      <c r="AM803" s="17"/>
      <c r="AN803" s="17"/>
      <c r="AO803" s="17"/>
      <c r="AP803" s="17"/>
      <c r="AQ803" s="17"/>
      <c r="AR803" s="17"/>
      <c r="AS803" s="17"/>
      <c r="AT803" s="17"/>
      <c r="AU803" s="17"/>
      <c r="AV803" s="17"/>
      <c r="AW803" s="17"/>
      <c r="AX803" s="17"/>
      <c r="AY803" s="17"/>
      <c r="AZ803" s="17"/>
      <c r="BA803" s="17"/>
      <c r="BB803" s="17"/>
      <c r="BC803" s="17"/>
      <c r="BD803" s="17"/>
      <c r="BE803" s="17"/>
    </row>
    <row r="804" spans="1:57" s="20" customFormat="1" ht="12.75" customHeight="1" x14ac:dyDescent="0.25">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c r="AA804" s="17"/>
      <c r="AB804" s="17"/>
      <c r="AC804" s="17"/>
      <c r="AD804" s="17"/>
      <c r="AE804" s="17"/>
      <c r="AF804" s="17"/>
      <c r="AG804" s="17"/>
      <c r="AH804" s="17"/>
      <c r="AI804" s="17"/>
      <c r="AJ804" s="17"/>
      <c r="AK804" s="17"/>
      <c r="AL804" s="17"/>
      <c r="AM804" s="17"/>
      <c r="AN804" s="17"/>
      <c r="AO804" s="17"/>
      <c r="AP804" s="17"/>
      <c r="AQ804" s="17"/>
      <c r="AR804" s="17"/>
      <c r="AS804" s="17"/>
      <c r="AT804" s="17"/>
      <c r="AU804" s="17"/>
      <c r="AV804" s="17"/>
      <c r="AW804" s="17"/>
      <c r="AX804" s="17"/>
      <c r="AY804" s="17"/>
      <c r="AZ804" s="17"/>
      <c r="BA804" s="17"/>
      <c r="BB804" s="17"/>
      <c r="BC804" s="17"/>
      <c r="BD804" s="17"/>
      <c r="BE804" s="17"/>
    </row>
    <row r="805" spans="1:57" s="20" customFormat="1" ht="12.75" customHeight="1" x14ac:dyDescent="0.25">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c r="AA805" s="17"/>
      <c r="AB805" s="17"/>
      <c r="AC805" s="17"/>
      <c r="AD805" s="17"/>
      <c r="AE805" s="17"/>
      <c r="AF805" s="17"/>
      <c r="AG805" s="17"/>
      <c r="AH805" s="17"/>
      <c r="AI805" s="17"/>
      <c r="AJ805" s="17"/>
      <c r="AK805" s="17"/>
      <c r="AL805" s="17"/>
      <c r="AM805" s="17"/>
      <c r="AN805" s="17"/>
      <c r="AO805" s="17"/>
      <c r="AP805" s="17"/>
      <c r="AQ805" s="17"/>
      <c r="AR805" s="17"/>
      <c r="AS805" s="17"/>
      <c r="AT805" s="17"/>
      <c r="AU805" s="17"/>
      <c r="AV805" s="17"/>
      <c r="AW805" s="17"/>
      <c r="AX805" s="17"/>
      <c r="AY805" s="17"/>
      <c r="AZ805" s="17"/>
      <c r="BA805" s="17"/>
      <c r="BB805" s="17"/>
      <c r="BC805" s="17"/>
      <c r="BD805" s="17"/>
      <c r="BE805" s="17"/>
    </row>
    <row r="806" spans="1:57" s="20" customFormat="1" ht="12.75" customHeight="1" x14ac:dyDescent="0.25">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c r="AA806" s="17"/>
      <c r="AB806" s="17"/>
      <c r="AC806" s="17"/>
      <c r="AD806" s="17"/>
      <c r="AE806" s="17"/>
      <c r="AF806" s="17"/>
      <c r="AG806" s="17"/>
      <c r="AH806" s="17"/>
      <c r="AI806" s="17"/>
      <c r="AJ806" s="17"/>
      <c r="AK806" s="17"/>
      <c r="AL806" s="17"/>
      <c r="AM806" s="17"/>
      <c r="AN806" s="17"/>
      <c r="AO806" s="17"/>
      <c r="AP806" s="17"/>
      <c r="AQ806" s="17"/>
      <c r="AR806" s="17"/>
      <c r="AS806" s="17"/>
      <c r="AT806" s="17"/>
      <c r="AU806" s="17"/>
      <c r="AV806" s="17"/>
      <c r="AW806" s="17"/>
      <c r="AX806" s="17"/>
      <c r="AY806" s="17"/>
      <c r="AZ806" s="17"/>
      <c r="BA806" s="17"/>
      <c r="BB806" s="17"/>
      <c r="BC806" s="17"/>
      <c r="BD806" s="17"/>
      <c r="BE806" s="17"/>
    </row>
    <row r="807" spans="1:57" s="20" customFormat="1" ht="12.75" customHeight="1" x14ac:dyDescent="0.25">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c r="AA807" s="17"/>
      <c r="AB807" s="17"/>
      <c r="AC807" s="17"/>
      <c r="AD807" s="17"/>
      <c r="AE807" s="17"/>
      <c r="AF807" s="17"/>
      <c r="AG807" s="17"/>
      <c r="AH807" s="17"/>
      <c r="AI807" s="17"/>
      <c r="AJ807" s="17"/>
      <c r="AK807" s="17"/>
      <c r="AL807" s="17"/>
      <c r="AM807" s="17"/>
      <c r="AN807" s="17"/>
      <c r="AO807" s="17"/>
      <c r="AP807" s="17"/>
      <c r="AQ807" s="17"/>
      <c r="AR807" s="17"/>
      <c r="AS807" s="17"/>
      <c r="AT807" s="17"/>
      <c r="AU807" s="17"/>
      <c r="AV807" s="17"/>
      <c r="AW807" s="17"/>
      <c r="AX807" s="17"/>
      <c r="AY807" s="17"/>
      <c r="AZ807" s="17"/>
      <c r="BA807" s="17"/>
      <c r="BB807" s="17"/>
      <c r="BC807" s="17"/>
      <c r="BD807" s="17"/>
      <c r="BE807" s="17"/>
    </row>
    <row r="808" spans="1:57" s="20" customFormat="1" ht="12.75" customHeight="1" x14ac:dyDescent="0.25">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c r="AA808" s="17"/>
      <c r="AB808" s="17"/>
      <c r="AC808" s="17"/>
      <c r="AD808" s="17"/>
      <c r="AE808" s="17"/>
      <c r="AF808" s="17"/>
      <c r="AG808" s="17"/>
      <c r="AH808" s="17"/>
      <c r="AI808" s="17"/>
      <c r="AJ808" s="17"/>
      <c r="AK808" s="17"/>
      <c r="AL808" s="17"/>
      <c r="AM808" s="17"/>
      <c r="AN808" s="17"/>
      <c r="AO808" s="17"/>
      <c r="AP808" s="17"/>
      <c r="AQ808" s="17"/>
      <c r="AR808" s="17"/>
      <c r="AS808" s="17"/>
      <c r="AT808" s="17"/>
      <c r="AU808" s="17"/>
      <c r="AV808" s="17"/>
      <c r="AW808" s="17"/>
      <c r="AX808" s="17"/>
      <c r="AY808" s="17"/>
      <c r="AZ808" s="17"/>
      <c r="BA808" s="17"/>
      <c r="BB808" s="17"/>
      <c r="BC808" s="17"/>
      <c r="BD808" s="17"/>
      <c r="BE808" s="17"/>
    </row>
    <row r="809" spans="1:57" s="20" customFormat="1" ht="12.75" customHeight="1" x14ac:dyDescent="0.25">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c r="AA809" s="17"/>
      <c r="AB809" s="17"/>
      <c r="AC809" s="17"/>
      <c r="AD809" s="17"/>
      <c r="AE809" s="17"/>
      <c r="AF809" s="17"/>
      <c r="AG809" s="17"/>
      <c r="AH809" s="17"/>
      <c r="AI809" s="17"/>
      <c r="AJ809" s="17"/>
      <c r="AK809" s="17"/>
      <c r="AL809" s="17"/>
      <c r="AM809" s="17"/>
      <c r="AN809" s="17"/>
      <c r="AO809" s="17"/>
      <c r="AP809" s="17"/>
      <c r="AQ809" s="17"/>
      <c r="AR809" s="17"/>
      <c r="AS809" s="17"/>
      <c r="AT809" s="17"/>
      <c r="AU809" s="17"/>
      <c r="AV809" s="17"/>
      <c r="AW809" s="17"/>
      <c r="AX809" s="17"/>
      <c r="AY809" s="17"/>
      <c r="AZ809" s="17"/>
      <c r="BA809" s="17"/>
      <c r="BB809" s="17"/>
      <c r="BC809" s="17"/>
      <c r="BD809" s="17"/>
      <c r="BE809" s="17"/>
    </row>
    <row r="810" spans="1:57" s="20" customFormat="1" ht="12.75" customHeight="1" x14ac:dyDescent="0.25">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c r="AA810" s="17"/>
      <c r="AB810" s="17"/>
      <c r="AC810" s="17"/>
      <c r="AD810" s="17"/>
      <c r="AE810" s="17"/>
      <c r="AF810" s="17"/>
      <c r="AG810" s="17"/>
      <c r="AH810" s="17"/>
      <c r="AI810" s="17"/>
      <c r="AJ810" s="17"/>
      <c r="AK810" s="17"/>
      <c r="AL810" s="17"/>
      <c r="AM810" s="17"/>
      <c r="AN810" s="17"/>
      <c r="AO810" s="17"/>
      <c r="AP810" s="17"/>
      <c r="AQ810" s="17"/>
      <c r="AR810" s="17"/>
      <c r="AS810" s="17"/>
      <c r="AT810" s="17"/>
      <c r="AU810" s="17"/>
      <c r="AV810" s="17"/>
      <c r="AW810" s="17"/>
      <c r="AX810" s="17"/>
      <c r="AY810" s="17"/>
      <c r="AZ810" s="17"/>
      <c r="BA810" s="17"/>
      <c r="BB810" s="17"/>
      <c r="BC810" s="17"/>
      <c r="BD810" s="17"/>
      <c r="BE810" s="17"/>
    </row>
    <row r="811" spans="1:57" s="20" customFormat="1" ht="12.75" customHeight="1" x14ac:dyDescent="0.25">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c r="AA811" s="17"/>
      <c r="AB811" s="17"/>
      <c r="AC811" s="17"/>
      <c r="AD811" s="17"/>
      <c r="AE811" s="17"/>
      <c r="AF811" s="17"/>
      <c r="AG811" s="17"/>
      <c r="AH811" s="17"/>
      <c r="AI811" s="17"/>
      <c r="AJ811" s="17"/>
      <c r="AK811" s="17"/>
      <c r="AL811" s="17"/>
      <c r="AM811" s="17"/>
      <c r="AN811" s="17"/>
      <c r="AO811" s="17"/>
      <c r="AP811" s="17"/>
      <c r="AQ811" s="17"/>
      <c r="AR811" s="17"/>
      <c r="AS811" s="17"/>
      <c r="AT811" s="17"/>
      <c r="AU811" s="17"/>
      <c r="AV811" s="17"/>
      <c r="AW811" s="17"/>
      <c r="AX811" s="17"/>
      <c r="AY811" s="17"/>
      <c r="AZ811" s="17"/>
      <c r="BA811" s="17"/>
      <c r="BB811" s="17"/>
      <c r="BC811" s="17"/>
      <c r="BD811" s="17"/>
      <c r="BE811" s="17"/>
    </row>
    <row r="812" spans="1:57" s="20" customFormat="1" ht="12.75" customHeight="1" x14ac:dyDescent="0.25">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c r="AA812" s="17"/>
      <c r="AB812" s="17"/>
      <c r="AC812" s="17"/>
      <c r="AD812" s="17"/>
      <c r="AE812" s="17"/>
      <c r="AF812" s="17"/>
      <c r="AG812" s="17"/>
      <c r="AH812" s="17"/>
      <c r="AI812" s="17"/>
      <c r="AJ812" s="17"/>
      <c r="AK812" s="17"/>
      <c r="AL812" s="17"/>
      <c r="AM812" s="17"/>
      <c r="AN812" s="17"/>
      <c r="AO812" s="17"/>
      <c r="AP812" s="17"/>
      <c r="AQ812" s="17"/>
      <c r="AR812" s="17"/>
      <c r="AS812" s="17"/>
      <c r="AT812" s="17"/>
      <c r="AU812" s="17"/>
      <c r="AV812" s="17"/>
      <c r="AW812" s="17"/>
      <c r="AX812" s="17"/>
      <c r="AY812" s="17"/>
      <c r="AZ812" s="17"/>
      <c r="BA812" s="17"/>
      <c r="BB812" s="17"/>
      <c r="BC812" s="17"/>
      <c r="BD812" s="17"/>
      <c r="BE812" s="17"/>
    </row>
    <row r="813" spans="1:57" s="20" customFormat="1" ht="12.75" customHeight="1" x14ac:dyDescent="0.25">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c r="AA813" s="17"/>
      <c r="AB813" s="17"/>
      <c r="AC813" s="17"/>
      <c r="AD813" s="17"/>
      <c r="AE813" s="17"/>
      <c r="AF813" s="17"/>
      <c r="AG813" s="17"/>
      <c r="AH813" s="17"/>
      <c r="AI813" s="17"/>
      <c r="AJ813" s="17"/>
      <c r="AK813" s="17"/>
      <c r="AL813" s="17"/>
      <c r="AM813" s="17"/>
      <c r="AN813" s="17"/>
      <c r="AO813" s="17"/>
      <c r="AP813" s="17"/>
      <c r="AQ813" s="17"/>
      <c r="AR813" s="17"/>
      <c r="AS813" s="17"/>
      <c r="AT813" s="17"/>
      <c r="AU813" s="17"/>
      <c r="AV813" s="17"/>
      <c r="AW813" s="17"/>
      <c r="AX813" s="17"/>
      <c r="AY813" s="17"/>
      <c r="AZ813" s="17"/>
      <c r="BA813" s="17"/>
      <c r="BB813" s="17"/>
      <c r="BC813" s="17"/>
      <c r="BD813" s="17"/>
      <c r="BE813" s="17"/>
    </row>
    <row r="814" spans="1:57" s="20" customFormat="1" ht="12.75" customHeight="1" x14ac:dyDescent="0.25">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c r="AA814" s="17"/>
      <c r="AB814" s="17"/>
      <c r="AC814" s="17"/>
      <c r="AD814" s="17"/>
      <c r="AE814" s="17"/>
      <c r="AF814" s="17"/>
      <c r="AG814" s="17"/>
      <c r="AH814" s="17"/>
      <c r="AI814" s="17"/>
      <c r="AJ814" s="17"/>
      <c r="AK814" s="17"/>
      <c r="AL814" s="17"/>
      <c r="AM814" s="17"/>
      <c r="AN814" s="17"/>
      <c r="AO814" s="17"/>
      <c r="AP814" s="17"/>
      <c r="AQ814" s="17"/>
      <c r="AR814" s="17"/>
      <c r="AS814" s="17"/>
      <c r="AT814" s="17"/>
      <c r="AU814" s="17"/>
      <c r="AV814" s="17"/>
      <c r="AW814" s="17"/>
      <c r="AX814" s="17"/>
      <c r="AY814" s="17"/>
      <c r="AZ814" s="17"/>
      <c r="BA814" s="17"/>
      <c r="BB814" s="17"/>
      <c r="BC814" s="17"/>
      <c r="BD814" s="17"/>
      <c r="BE814" s="17"/>
    </row>
    <row r="815" spans="1:57" s="20" customFormat="1" ht="12.75" customHeight="1" x14ac:dyDescent="0.25">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c r="AA815" s="17"/>
      <c r="AB815" s="17"/>
      <c r="AC815" s="17"/>
      <c r="AD815" s="17"/>
      <c r="AE815" s="17"/>
      <c r="AF815" s="17"/>
      <c r="AG815" s="17"/>
      <c r="AH815" s="17"/>
      <c r="AI815" s="17"/>
      <c r="AJ815" s="17"/>
      <c r="AK815" s="17"/>
      <c r="AL815" s="17"/>
      <c r="AM815" s="17"/>
      <c r="AN815" s="17"/>
      <c r="AO815" s="17"/>
      <c r="AP815" s="17"/>
      <c r="AQ815" s="17"/>
      <c r="AR815" s="17"/>
      <c r="AS815" s="17"/>
      <c r="AT815" s="17"/>
      <c r="AU815" s="17"/>
      <c r="AV815" s="17"/>
      <c r="AW815" s="17"/>
      <c r="AX815" s="17"/>
      <c r="AY815" s="17"/>
      <c r="AZ815" s="17"/>
      <c r="BA815" s="17"/>
      <c r="BB815" s="17"/>
      <c r="BC815" s="17"/>
      <c r="BD815" s="17"/>
      <c r="BE815" s="17"/>
    </row>
    <row r="816" spans="1:57" s="20" customFormat="1" ht="12.75" customHeight="1" x14ac:dyDescent="0.25">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c r="AA816" s="17"/>
      <c r="AB816" s="17"/>
      <c r="AC816" s="17"/>
      <c r="AD816" s="17"/>
      <c r="AE816" s="17"/>
      <c r="AF816" s="17"/>
      <c r="AG816" s="17"/>
      <c r="AH816" s="17"/>
      <c r="AI816" s="17"/>
      <c r="AJ816" s="17"/>
      <c r="AK816" s="17"/>
      <c r="AL816" s="17"/>
      <c r="AM816" s="17"/>
      <c r="AN816" s="17"/>
      <c r="AO816" s="17"/>
      <c r="AP816" s="17"/>
      <c r="AQ816" s="17"/>
      <c r="AR816" s="17"/>
      <c r="AS816" s="17"/>
      <c r="AT816" s="17"/>
      <c r="AU816" s="17"/>
      <c r="AV816" s="17"/>
      <c r="AW816" s="17"/>
      <c r="AX816" s="17"/>
      <c r="AY816" s="17"/>
      <c r="AZ816" s="17"/>
      <c r="BA816" s="17"/>
      <c r="BB816" s="17"/>
      <c r="BC816" s="17"/>
      <c r="BD816" s="17"/>
      <c r="BE816" s="17"/>
    </row>
    <row r="817" spans="1:57" s="20" customFormat="1" ht="12.75" customHeight="1" x14ac:dyDescent="0.25">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c r="AA817" s="17"/>
      <c r="AB817" s="17"/>
      <c r="AC817" s="17"/>
      <c r="AD817" s="17"/>
      <c r="AE817" s="17"/>
      <c r="AF817" s="17"/>
      <c r="AG817" s="17"/>
      <c r="AH817" s="17"/>
      <c r="AI817" s="17"/>
      <c r="AJ817" s="17"/>
      <c r="AK817" s="17"/>
      <c r="AL817" s="17"/>
      <c r="AM817" s="17"/>
      <c r="AN817" s="17"/>
      <c r="AO817" s="17"/>
      <c r="AP817" s="17"/>
      <c r="AQ817" s="17"/>
      <c r="AR817" s="17"/>
      <c r="AS817" s="17"/>
      <c r="AT817" s="17"/>
      <c r="AU817" s="17"/>
      <c r="AV817" s="17"/>
      <c r="AW817" s="17"/>
      <c r="AX817" s="17"/>
      <c r="AY817" s="17"/>
      <c r="AZ817" s="17"/>
      <c r="BA817" s="17"/>
      <c r="BB817" s="17"/>
      <c r="BC817" s="17"/>
      <c r="BD817" s="17"/>
      <c r="BE817" s="17"/>
    </row>
    <row r="818" spans="1:57" s="20" customFormat="1" ht="12.75" customHeight="1" x14ac:dyDescent="0.25">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c r="AA818" s="17"/>
      <c r="AB818" s="17"/>
      <c r="AC818" s="17"/>
      <c r="AD818" s="17"/>
      <c r="AE818" s="17"/>
      <c r="AF818" s="17"/>
      <c r="AG818" s="17"/>
      <c r="AH818" s="17"/>
      <c r="AI818" s="17"/>
      <c r="AJ818" s="17"/>
      <c r="AK818" s="17"/>
      <c r="AL818" s="17"/>
      <c r="AM818" s="17"/>
      <c r="AN818" s="17"/>
      <c r="AO818" s="17"/>
      <c r="AP818" s="17"/>
      <c r="AQ818" s="17"/>
      <c r="AR818" s="17"/>
      <c r="AS818" s="17"/>
      <c r="AT818" s="17"/>
      <c r="AU818" s="17"/>
      <c r="AV818" s="17"/>
      <c r="AW818" s="17"/>
      <c r="AX818" s="17"/>
      <c r="AY818" s="17"/>
      <c r="AZ818" s="17"/>
      <c r="BA818" s="17"/>
      <c r="BB818" s="17"/>
      <c r="BC818" s="17"/>
      <c r="BD818" s="17"/>
      <c r="BE818" s="17"/>
    </row>
    <row r="819" spans="1:57" s="20" customFormat="1" ht="12.75" customHeight="1" x14ac:dyDescent="0.25">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c r="AA819" s="17"/>
      <c r="AB819" s="17"/>
      <c r="AC819" s="17"/>
      <c r="AD819" s="17"/>
      <c r="AE819" s="17"/>
      <c r="AF819" s="17"/>
      <c r="AG819" s="17"/>
      <c r="AH819" s="17"/>
      <c r="AI819" s="17"/>
      <c r="AJ819" s="17"/>
      <c r="AK819" s="17"/>
      <c r="AL819" s="17"/>
      <c r="AM819" s="17"/>
      <c r="AN819" s="17"/>
      <c r="AO819" s="17"/>
      <c r="AP819" s="17"/>
      <c r="AQ819" s="17"/>
      <c r="AR819" s="17"/>
      <c r="AS819" s="17"/>
      <c r="AT819" s="17"/>
      <c r="AU819" s="17"/>
      <c r="AV819" s="17"/>
      <c r="AW819" s="17"/>
      <c r="AX819" s="17"/>
      <c r="AY819" s="17"/>
      <c r="AZ819" s="17"/>
      <c r="BA819" s="17"/>
      <c r="BB819" s="17"/>
      <c r="BC819" s="17"/>
      <c r="BD819" s="17"/>
      <c r="BE819" s="17"/>
    </row>
    <row r="820" spans="1:57" s="20" customFormat="1" ht="12.75" customHeight="1" x14ac:dyDescent="0.25">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c r="AA820" s="17"/>
      <c r="AB820" s="17"/>
      <c r="AC820" s="17"/>
      <c r="AD820" s="17"/>
      <c r="AE820" s="17"/>
      <c r="AF820" s="17"/>
      <c r="AG820" s="17"/>
      <c r="AH820" s="17"/>
      <c r="AI820" s="17"/>
      <c r="AJ820" s="17"/>
      <c r="AK820" s="17"/>
      <c r="AL820" s="17"/>
      <c r="AM820" s="17"/>
      <c r="AN820" s="17"/>
      <c r="AO820" s="17"/>
      <c r="AP820" s="17"/>
      <c r="AQ820" s="17"/>
      <c r="AR820" s="17"/>
      <c r="AS820" s="17"/>
      <c r="AT820" s="17"/>
      <c r="AU820" s="17"/>
      <c r="AV820" s="17"/>
      <c r="AW820" s="17"/>
      <c r="AX820" s="17"/>
      <c r="AY820" s="17"/>
      <c r="AZ820" s="17"/>
      <c r="BA820" s="17"/>
      <c r="BB820" s="17"/>
      <c r="BC820" s="17"/>
      <c r="BD820" s="17"/>
      <c r="BE820" s="17"/>
    </row>
    <row r="821" spans="1:57" s="20" customFormat="1" ht="12.75" customHeight="1" x14ac:dyDescent="0.25">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c r="AA821" s="17"/>
      <c r="AB821" s="17"/>
      <c r="AC821" s="17"/>
      <c r="AD821" s="17"/>
      <c r="AE821" s="17"/>
      <c r="AF821" s="17"/>
      <c r="AG821" s="17"/>
      <c r="AH821" s="17"/>
      <c r="AI821" s="17"/>
      <c r="AJ821" s="17"/>
      <c r="AK821" s="17"/>
      <c r="AL821" s="17"/>
      <c r="AM821" s="17"/>
      <c r="AN821" s="17"/>
      <c r="AO821" s="17"/>
      <c r="AP821" s="17"/>
      <c r="AQ821" s="17"/>
      <c r="AR821" s="17"/>
      <c r="AS821" s="17"/>
      <c r="AT821" s="17"/>
      <c r="AU821" s="17"/>
      <c r="AV821" s="17"/>
      <c r="AW821" s="17"/>
      <c r="AX821" s="17"/>
      <c r="AY821" s="17"/>
      <c r="AZ821" s="17"/>
      <c r="BA821" s="17"/>
      <c r="BB821" s="17"/>
      <c r="BC821" s="17"/>
      <c r="BD821" s="17"/>
      <c r="BE821" s="17"/>
    </row>
    <row r="822" spans="1:57" s="20" customFormat="1" ht="12.75" customHeight="1" x14ac:dyDescent="0.25">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c r="AA822" s="17"/>
      <c r="AB822" s="17"/>
      <c r="AC822" s="17"/>
      <c r="AD822" s="17"/>
      <c r="AE822" s="17"/>
      <c r="AF822" s="17"/>
      <c r="AG822" s="17"/>
      <c r="AH822" s="17"/>
      <c r="AI822" s="17"/>
      <c r="AJ822" s="17"/>
      <c r="AK822" s="17"/>
      <c r="AL822" s="17"/>
      <c r="AM822" s="17"/>
      <c r="AN822" s="17"/>
      <c r="AO822" s="17"/>
      <c r="AP822" s="17"/>
      <c r="AQ822" s="17"/>
      <c r="AR822" s="17"/>
      <c r="AS822" s="17"/>
      <c r="AT822" s="17"/>
      <c r="AU822" s="17"/>
      <c r="AV822" s="17"/>
      <c r="AW822" s="17"/>
      <c r="AX822" s="17"/>
      <c r="AY822" s="17"/>
      <c r="AZ822" s="17"/>
      <c r="BA822" s="17"/>
      <c r="BB822" s="17"/>
      <c r="BC822" s="17"/>
      <c r="BD822" s="17"/>
      <c r="BE822" s="17"/>
    </row>
    <row r="823" spans="1:57" s="20" customFormat="1" ht="12.75" customHeight="1" x14ac:dyDescent="0.25">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c r="AA823" s="17"/>
      <c r="AB823" s="17"/>
      <c r="AC823" s="17"/>
      <c r="AD823" s="17"/>
      <c r="AE823" s="17"/>
      <c r="AF823" s="17"/>
      <c r="AG823" s="17"/>
      <c r="AH823" s="17"/>
      <c r="AI823" s="17"/>
      <c r="AJ823" s="17"/>
      <c r="AK823" s="17"/>
      <c r="AL823" s="17"/>
      <c r="AM823" s="17"/>
      <c r="AN823" s="17"/>
      <c r="AO823" s="17"/>
      <c r="AP823" s="17"/>
      <c r="AQ823" s="17"/>
      <c r="AR823" s="17"/>
      <c r="AS823" s="17"/>
      <c r="AT823" s="17"/>
      <c r="AU823" s="17"/>
      <c r="AV823" s="17"/>
      <c r="AW823" s="17"/>
      <c r="AX823" s="17"/>
      <c r="AY823" s="17"/>
      <c r="AZ823" s="17"/>
      <c r="BA823" s="17"/>
      <c r="BB823" s="17"/>
      <c r="BC823" s="17"/>
      <c r="BD823" s="17"/>
      <c r="BE823" s="17"/>
    </row>
    <row r="824" spans="1:57" s="20" customFormat="1" ht="12.75" customHeight="1" x14ac:dyDescent="0.25">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c r="AA824" s="17"/>
      <c r="AB824" s="17"/>
      <c r="AC824" s="17"/>
      <c r="AD824" s="17"/>
      <c r="AE824" s="17"/>
      <c r="AF824" s="17"/>
      <c r="AG824" s="17"/>
      <c r="AH824" s="17"/>
      <c r="AI824" s="17"/>
      <c r="AJ824" s="17"/>
      <c r="AK824" s="17"/>
      <c r="AL824" s="17"/>
      <c r="AM824" s="17"/>
      <c r="AN824" s="17"/>
      <c r="AO824" s="17"/>
      <c r="AP824" s="17"/>
      <c r="AQ824" s="17"/>
      <c r="AR824" s="17"/>
      <c r="AS824" s="17"/>
      <c r="AT824" s="17"/>
      <c r="AU824" s="17"/>
      <c r="AV824" s="17"/>
      <c r="AW824" s="17"/>
      <c r="AX824" s="17"/>
      <c r="AY824" s="17"/>
      <c r="AZ824" s="17"/>
      <c r="BA824" s="17"/>
      <c r="BB824" s="17"/>
      <c r="BC824" s="17"/>
      <c r="BD824" s="17"/>
      <c r="BE824" s="17"/>
    </row>
    <row r="825" spans="1:57" s="20" customFormat="1" ht="12.75" customHeight="1" x14ac:dyDescent="0.25">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c r="AA825" s="17"/>
      <c r="AB825" s="17"/>
      <c r="AC825" s="17"/>
      <c r="AD825" s="17"/>
      <c r="AE825" s="17"/>
      <c r="AF825" s="17"/>
      <c r="AG825" s="17"/>
      <c r="AH825" s="17"/>
      <c r="AI825" s="17"/>
      <c r="AJ825" s="17"/>
      <c r="AK825" s="17"/>
      <c r="AL825" s="17"/>
      <c r="AM825" s="17"/>
      <c r="AN825" s="17"/>
      <c r="AO825" s="17"/>
      <c r="AP825" s="17"/>
      <c r="AQ825" s="17"/>
      <c r="AR825" s="17"/>
      <c r="AS825" s="17"/>
      <c r="AT825" s="17"/>
      <c r="AU825" s="17"/>
      <c r="AV825" s="17"/>
      <c r="AW825" s="17"/>
      <c r="AX825" s="17"/>
      <c r="AY825" s="17"/>
      <c r="AZ825" s="17"/>
      <c r="BA825" s="17"/>
      <c r="BB825" s="17"/>
      <c r="BC825" s="17"/>
      <c r="BD825" s="17"/>
      <c r="BE825" s="17"/>
    </row>
    <row r="826" spans="1:57" s="20" customFormat="1" ht="12.75" customHeight="1" x14ac:dyDescent="0.25">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c r="AA826" s="17"/>
      <c r="AB826" s="17"/>
      <c r="AC826" s="17"/>
      <c r="AD826" s="17"/>
      <c r="AE826" s="17"/>
      <c r="AF826" s="17"/>
      <c r="AG826" s="17"/>
      <c r="AH826" s="17"/>
      <c r="AI826" s="17"/>
      <c r="AJ826" s="17"/>
      <c r="AK826" s="17"/>
      <c r="AL826" s="17"/>
      <c r="AM826" s="17"/>
      <c r="AN826" s="17"/>
      <c r="AO826" s="17"/>
      <c r="AP826" s="17"/>
      <c r="AQ826" s="17"/>
      <c r="AR826" s="17"/>
      <c r="AS826" s="17"/>
      <c r="AT826" s="17"/>
      <c r="AU826" s="17"/>
      <c r="AV826" s="17"/>
      <c r="AW826" s="17"/>
      <c r="AX826" s="17"/>
      <c r="AY826" s="17"/>
      <c r="AZ826" s="17"/>
      <c r="BA826" s="17"/>
      <c r="BB826" s="17"/>
      <c r="BC826" s="17"/>
      <c r="BD826" s="17"/>
      <c r="BE826" s="17"/>
    </row>
    <row r="827" spans="1:57" s="20" customFormat="1" ht="12.75" customHeight="1" x14ac:dyDescent="0.25">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c r="AA827" s="17"/>
      <c r="AB827" s="17"/>
      <c r="AC827" s="17"/>
      <c r="AD827" s="17"/>
      <c r="AE827" s="17"/>
      <c r="AF827" s="17"/>
      <c r="AG827" s="17"/>
      <c r="AH827" s="17"/>
      <c r="AI827" s="17"/>
      <c r="AJ827" s="17"/>
      <c r="AK827" s="17"/>
      <c r="AL827" s="17"/>
      <c r="AM827" s="17"/>
      <c r="AN827" s="17"/>
      <c r="AO827" s="17"/>
      <c r="AP827" s="17"/>
      <c r="AQ827" s="17"/>
      <c r="AR827" s="17"/>
      <c r="AS827" s="17"/>
      <c r="AT827" s="17"/>
      <c r="AU827" s="17"/>
      <c r="AV827" s="17"/>
      <c r="AW827" s="17"/>
      <c r="AX827" s="17"/>
      <c r="AY827" s="17"/>
      <c r="AZ827" s="17"/>
      <c r="BA827" s="17"/>
      <c r="BB827" s="17"/>
      <c r="BC827" s="17"/>
      <c r="BD827" s="17"/>
      <c r="BE827" s="17"/>
    </row>
    <row r="828" spans="1:57" s="20" customFormat="1" ht="12.75" customHeight="1" x14ac:dyDescent="0.25">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c r="AA828" s="17"/>
      <c r="AB828" s="17"/>
      <c r="AC828" s="17"/>
      <c r="AD828" s="17"/>
      <c r="AE828" s="17"/>
      <c r="AF828" s="17"/>
      <c r="AG828" s="17"/>
      <c r="AH828" s="17"/>
      <c r="AI828" s="17"/>
      <c r="AJ828" s="17"/>
      <c r="AK828" s="17"/>
      <c r="AL828" s="17"/>
      <c r="AM828" s="17"/>
      <c r="AN828" s="17"/>
      <c r="AO828" s="17"/>
      <c r="AP828" s="17"/>
      <c r="AQ828" s="17"/>
      <c r="AR828" s="17"/>
      <c r="AS828" s="17"/>
      <c r="AT828" s="17"/>
      <c r="AU828" s="17"/>
      <c r="AV828" s="17"/>
      <c r="AW828" s="17"/>
      <c r="AX828" s="17"/>
      <c r="AY828" s="17"/>
      <c r="AZ828" s="17"/>
      <c r="BA828" s="17"/>
      <c r="BB828" s="17"/>
      <c r="BC828" s="17"/>
      <c r="BD828" s="17"/>
      <c r="BE828" s="17"/>
    </row>
    <row r="829" spans="1:57" s="20" customFormat="1" ht="12.75" customHeight="1" x14ac:dyDescent="0.25">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c r="AA829" s="17"/>
      <c r="AB829" s="17"/>
      <c r="AC829" s="17"/>
      <c r="AD829" s="17"/>
      <c r="AE829" s="17"/>
      <c r="AF829" s="17"/>
      <c r="AG829" s="17"/>
      <c r="AH829" s="17"/>
      <c r="AI829" s="17"/>
      <c r="AJ829" s="17"/>
      <c r="AK829" s="17"/>
      <c r="AL829" s="17"/>
      <c r="AM829" s="17"/>
      <c r="AN829" s="17"/>
      <c r="AO829" s="17"/>
      <c r="AP829" s="17"/>
      <c r="AQ829" s="17"/>
      <c r="AR829" s="17"/>
      <c r="AS829" s="17"/>
      <c r="AT829" s="17"/>
      <c r="AU829" s="17"/>
      <c r="AV829" s="17"/>
      <c r="AW829" s="17"/>
      <c r="AX829" s="17"/>
      <c r="AY829" s="17"/>
      <c r="AZ829" s="17"/>
      <c r="BA829" s="17"/>
      <c r="BB829" s="17"/>
      <c r="BC829" s="17"/>
      <c r="BD829" s="17"/>
      <c r="BE829" s="17"/>
    </row>
    <row r="830" spans="1:57" s="20" customFormat="1" ht="12.75" customHeight="1" x14ac:dyDescent="0.25">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c r="AA830" s="17"/>
      <c r="AB830" s="17"/>
      <c r="AC830" s="17"/>
      <c r="AD830" s="17"/>
      <c r="AE830" s="17"/>
      <c r="AF830" s="17"/>
      <c r="AG830" s="17"/>
      <c r="AH830" s="17"/>
      <c r="AI830" s="17"/>
      <c r="AJ830" s="17"/>
      <c r="AK830" s="17"/>
      <c r="AL830" s="17"/>
      <c r="AM830" s="17"/>
      <c r="AN830" s="17"/>
      <c r="AO830" s="17"/>
      <c r="AP830" s="17"/>
      <c r="AQ830" s="17"/>
      <c r="AR830" s="17"/>
      <c r="AS830" s="17"/>
      <c r="AT830" s="17"/>
      <c r="AU830" s="17"/>
      <c r="AV830" s="17"/>
      <c r="AW830" s="17"/>
      <c r="AX830" s="17"/>
      <c r="AY830" s="17"/>
      <c r="AZ830" s="17"/>
      <c r="BA830" s="17"/>
      <c r="BB830" s="17"/>
      <c r="BC830" s="17"/>
      <c r="BD830" s="17"/>
      <c r="BE830" s="17"/>
    </row>
    <row r="831" spans="1:57" s="20" customFormat="1" ht="12.75" customHeight="1" x14ac:dyDescent="0.25">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c r="AA831" s="17"/>
      <c r="AB831" s="17"/>
      <c r="AC831" s="17"/>
      <c r="AD831" s="17"/>
      <c r="AE831" s="17"/>
      <c r="AF831" s="17"/>
      <c r="AG831" s="17"/>
      <c r="AH831" s="17"/>
      <c r="AI831" s="17"/>
      <c r="AJ831" s="17"/>
      <c r="AK831" s="17"/>
      <c r="AL831" s="17"/>
      <c r="AM831" s="17"/>
      <c r="AN831" s="17"/>
      <c r="AO831" s="17"/>
      <c r="AP831" s="17"/>
      <c r="AQ831" s="17"/>
      <c r="AR831" s="17"/>
      <c r="AS831" s="17"/>
      <c r="AT831" s="17"/>
      <c r="AU831" s="17"/>
      <c r="AV831" s="17"/>
      <c r="AW831" s="17"/>
      <c r="AX831" s="17"/>
      <c r="AY831" s="17"/>
      <c r="AZ831" s="17"/>
      <c r="BA831" s="17"/>
      <c r="BB831" s="17"/>
      <c r="BC831" s="17"/>
      <c r="BD831" s="17"/>
      <c r="BE831" s="17"/>
    </row>
    <row r="832" spans="1:57" s="20" customFormat="1" ht="12.75" customHeight="1" x14ac:dyDescent="0.25">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c r="AA832" s="17"/>
      <c r="AB832" s="17"/>
      <c r="AC832" s="17"/>
      <c r="AD832" s="17"/>
      <c r="AE832" s="17"/>
      <c r="AF832" s="17"/>
      <c r="AG832" s="17"/>
      <c r="AH832" s="17"/>
      <c r="AI832" s="17"/>
      <c r="AJ832" s="17"/>
      <c r="AK832" s="17"/>
      <c r="AL832" s="17"/>
      <c r="AM832" s="17"/>
      <c r="AN832" s="17"/>
      <c r="AO832" s="17"/>
      <c r="AP832" s="17"/>
      <c r="AQ832" s="17"/>
      <c r="AR832" s="17"/>
      <c r="AS832" s="17"/>
      <c r="AT832" s="17"/>
      <c r="AU832" s="17"/>
      <c r="AV832" s="17"/>
      <c r="AW832" s="17"/>
      <c r="AX832" s="17"/>
      <c r="AY832" s="17"/>
      <c r="AZ832" s="17"/>
      <c r="BA832" s="17"/>
      <c r="BB832" s="17"/>
      <c r="BC832" s="17"/>
      <c r="BD832" s="17"/>
      <c r="BE832" s="17"/>
    </row>
    <row r="833" spans="1:57" s="20" customFormat="1" ht="12.75" customHeight="1" x14ac:dyDescent="0.25">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c r="AA833" s="17"/>
      <c r="AB833" s="17"/>
      <c r="AC833" s="17"/>
      <c r="AD833" s="17"/>
      <c r="AE833" s="17"/>
      <c r="AF833" s="17"/>
      <c r="AG833" s="17"/>
      <c r="AH833" s="17"/>
      <c r="AI833" s="17"/>
      <c r="AJ833" s="17"/>
      <c r="AK833" s="17"/>
      <c r="AL833" s="17"/>
      <c r="AM833" s="17"/>
      <c r="AN833" s="17"/>
      <c r="AO833" s="17"/>
      <c r="AP833" s="17"/>
      <c r="AQ833" s="17"/>
      <c r="AR833" s="17"/>
      <c r="AS833" s="17"/>
      <c r="AT833" s="17"/>
      <c r="AU833" s="17"/>
      <c r="AV833" s="17"/>
      <c r="AW833" s="17"/>
      <c r="AX833" s="17"/>
      <c r="AY833" s="17"/>
      <c r="AZ833" s="17"/>
      <c r="BA833" s="17"/>
      <c r="BB833" s="17"/>
      <c r="BC833" s="17"/>
      <c r="BD833" s="17"/>
      <c r="BE833" s="17"/>
    </row>
    <row r="834" spans="1:57" s="20" customFormat="1" ht="12.75" customHeight="1" x14ac:dyDescent="0.25">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c r="AA834" s="17"/>
      <c r="AB834" s="17"/>
      <c r="AC834" s="17"/>
      <c r="AD834" s="17"/>
      <c r="AE834" s="17"/>
      <c r="AF834" s="17"/>
      <c r="AG834" s="17"/>
      <c r="AH834" s="17"/>
      <c r="AI834" s="17"/>
      <c r="AJ834" s="17"/>
      <c r="AK834" s="17"/>
      <c r="AL834" s="17"/>
      <c r="AM834" s="17"/>
      <c r="AN834" s="17"/>
      <c r="AO834" s="17"/>
      <c r="AP834" s="17"/>
      <c r="AQ834" s="17"/>
      <c r="AR834" s="17"/>
      <c r="AS834" s="17"/>
      <c r="AT834" s="17"/>
      <c r="AU834" s="17"/>
      <c r="AV834" s="17"/>
      <c r="AW834" s="17"/>
      <c r="AX834" s="17"/>
      <c r="AY834" s="17"/>
      <c r="AZ834" s="17"/>
      <c r="BA834" s="17"/>
      <c r="BB834" s="17"/>
      <c r="BC834" s="17"/>
      <c r="BD834" s="17"/>
      <c r="BE834" s="17"/>
    </row>
    <row r="835" spans="1:57" s="20" customFormat="1" ht="12.75" customHeight="1" x14ac:dyDescent="0.25">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c r="AA835" s="17"/>
      <c r="AB835" s="17"/>
      <c r="AC835" s="17"/>
      <c r="AD835" s="17"/>
      <c r="AE835" s="17"/>
      <c r="AF835" s="17"/>
      <c r="AG835" s="17"/>
      <c r="AH835" s="17"/>
      <c r="AI835" s="17"/>
      <c r="AJ835" s="17"/>
      <c r="AK835" s="17"/>
      <c r="AL835" s="17"/>
      <c r="AM835" s="17"/>
      <c r="AN835" s="17"/>
      <c r="AO835" s="17"/>
      <c r="AP835" s="17"/>
      <c r="AQ835" s="17"/>
      <c r="AR835" s="17"/>
      <c r="AS835" s="17"/>
      <c r="AT835" s="17"/>
      <c r="AU835" s="17"/>
      <c r="AV835" s="17"/>
      <c r="AW835" s="17"/>
      <c r="AX835" s="17"/>
      <c r="AY835" s="17"/>
      <c r="AZ835" s="17"/>
      <c r="BA835" s="17"/>
      <c r="BB835" s="17"/>
      <c r="BC835" s="17"/>
      <c r="BD835" s="17"/>
      <c r="BE835" s="17"/>
    </row>
    <row r="836" spans="1:57" s="20" customFormat="1" ht="12.75" customHeight="1" x14ac:dyDescent="0.25">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c r="AA836" s="17"/>
      <c r="AB836" s="17"/>
      <c r="AC836" s="17"/>
      <c r="AD836" s="17"/>
      <c r="AE836" s="17"/>
      <c r="AF836" s="17"/>
      <c r="AG836" s="17"/>
      <c r="AH836" s="17"/>
      <c r="AI836" s="17"/>
      <c r="AJ836" s="17"/>
      <c r="AK836" s="17"/>
      <c r="AL836" s="17"/>
      <c r="AM836" s="17"/>
      <c r="AN836" s="17"/>
      <c r="AO836" s="17"/>
      <c r="AP836" s="17"/>
      <c r="AQ836" s="17"/>
      <c r="AR836" s="17"/>
      <c r="AS836" s="17"/>
      <c r="AT836" s="17"/>
      <c r="AU836" s="17"/>
      <c r="AV836" s="17"/>
      <c r="AW836" s="17"/>
      <c r="AX836" s="17"/>
      <c r="AY836" s="17"/>
      <c r="AZ836" s="17"/>
      <c r="BA836" s="17"/>
      <c r="BB836" s="17"/>
      <c r="BC836" s="17"/>
      <c r="BD836" s="17"/>
      <c r="BE836" s="17"/>
    </row>
    <row r="837" spans="1:57" s="20" customFormat="1" ht="12.75" customHeight="1" x14ac:dyDescent="0.25">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c r="AA837" s="17"/>
      <c r="AB837" s="17"/>
      <c r="AC837" s="17"/>
      <c r="AD837" s="17"/>
      <c r="AE837" s="17"/>
      <c r="AF837" s="17"/>
      <c r="AG837" s="17"/>
      <c r="AH837" s="17"/>
      <c r="AI837" s="17"/>
      <c r="AJ837" s="17"/>
      <c r="AK837" s="17"/>
      <c r="AL837" s="17"/>
      <c r="AM837" s="17"/>
      <c r="AN837" s="17"/>
      <c r="AO837" s="17"/>
      <c r="AP837" s="17"/>
      <c r="AQ837" s="17"/>
      <c r="AR837" s="17"/>
      <c r="AS837" s="17"/>
      <c r="AT837" s="17"/>
      <c r="AU837" s="17"/>
      <c r="AV837" s="17"/>
      <c r="AW837" s="17"/>
      <c r="AX837" s="17"/>
      <c r="AY837" s="17"/>
      <c r="AZ837" s="17"/>
      <c r="BA837" s="17"/>
      <c r="BB837" s="17"/>
      <c r="BC837" s="17"/>
      <c r="BD837" s="17"/>
      <c r="BE837" s="17"/>
    </row>
    <row r="838" spans="1:57" s="20" customFormat="1" ht="12.75" customHeight="1" x14ac:dyDescent="0.25">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c r="AA838" s="17"/>
      <c r="AB838" s="17"/>
      <c r="AC838" s="17"/>
      <c r="AD838" s="17"/>
      <c r="AE838" s="17"/>
      <c r="AF838" s="17"/>
      <c r="AG838" s="17"/>
      <c r="AH838" s="17"/>
      <c r="AI838" s="17"/>
      <c r="AJ838" s="17"/>
      <c r="AK838" s="17"/>
      <c r="AL838" s="17"/>
      <c r="AM838" s="17"/>
      <c r="AN838" s="17"/>
      <c r="AO838" s="17"/>
      <c r="AP838" s="17"/>
      <c r="AQ838" s="17"/>
      <c r="AR838" s="17"/>
      <c r="AS838" s="17"/>
      <c r="AT838" s="17"/>
      <c r="AU838" s="17"/>
      <c r="AV838" s="17"/>
      <c r="AW838" s="17"/>
      <c r="AX838" s="17"/>
      <c r="AY838" s="17"/>
      <c r="AZ838" s="17"/>
      <c r="BA838" s="17"/>
      <c r="BB838" s="17"/>
      <c r="BC838" s="17"/>
      <c r="BD838" s="17"/>
      <c r="BE838" s="17"/>
    </row>
    <row r="839" spans="1:57" s="20" customFormat="1" ht="12.75" customHeight="1" x14ac:dyDescent="0.25">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c r="AA839" s="17"/>
      <c r="AB839" s="17"/>
      <c r="AC839" s="17"/>
      <c r="AD839" s="17"/>
      <c r="AE839" s="17"/>
      <c r="AF839" s="17"/>
      <c r="AG839" s="17"/>
      <c r="AH839" s="17"/>
      <c r="AI839" s="17"/>
      <c r="AJ839" s="17"/>
      <c r="AK839" s="17"/>
      <c r="AL839" s="17"/>
      <c r="AM839" s="17"/>
      <c r="AN839" s="17"/>
      <c r="AO839" s="17"/>
      <c r="AP839" s="17"/>
      <c r="AQ839" s="17"/>
      <c r="AR839" s="17"/>
      <c r="AS839" s="17"/>
      <c r="AT839" s="17"/>
      <c r="AU839" s="17"/>
      <c r="AV839" s="17"/>
      <c r="AW839" s="17"/>
      <c r="AX839" s="17"/>
      <c r="AY839" s="17"/>
      <c r="AZ839" s="17"/>
      <c r="BA839" s="17"/>
      <c r="BB839" s="17"/>
      <c r="BC839" s="17"/>
      <c r="BD839" s="17"/>
      <c r="BE839" s="17"/>
    </row>
    <row r="840" spans="1:57" s="20" customFormat="1" ht="12.75" customHeight="1" x14ac:dyDescent="0.25">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c r="AA840" s="17"/>
      <c r="AB840" s="17"/>
      <c r="AC840" s="17"/>
      <c r="AD840" s="17"/>
      <c r="AE840" s="17"/>
      <c r="AF840" s="17"/>
      <c r="AG840" s="17"/>
      <c r="AH840" s="17"/>
      <c r="AI840" s="17"/>
      <c r="AJ840" s="17"/>
      <c r="AK840" s="17"/>
      <c r="AL840" s="17"/>
      <c r="AM840" s="17"/>
      <c r="AN840" s="17"/>
      <c r="AO840" s="17"/>
      <c r="AP840" s="17"/>
      <c r="AQ840" s="17"/>
      <c r="AR840" s="17"/>
      <c r="AS840" s="17"/>
      <c r="AT840" s="17"/>
      <c r="AU840" s="17"/>
      <c r="AV840" s="17"/>
      <c r="AW840" s="17"/>
      <c r="AX840" s="17"/>
      <c r="AY840" s="17"/>
      <c r="AZ840" s="17"/>
      <c r="BA840" s="17"/>
      <c r="BB840" s="17"/>
      <c r="BC840" s="17"/>
      <c r="BD840" s="17"/>
      <c r="BE840" s="17"/>
    </row>
    <row r="841" spans="1:57" s="20" customFormat="1" ht="12.75" customHeight="1" x14ac:dyDescent="0.25">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c r="AA841" s="17"/>
      <c r="AB841" s="17"/>
      <c r="AC841" s="17"/>
      <c r="AD841" s="17"/>
      <c r="AE841" s="17"/>
      <c r="AF841" s="17"/>
      <c r="AG841" s="17"/>
      <c r="AH841" s="17"/>
      <c r="AI841" s="17"/>
      <c r="AJ841" s="17"/>
      <c r="AK841" s="17"/>
      <c r="AL841" s="17"/>
      <c r="AM841" s="17"/>
      <c r="AN841" s="17"/>
      <c r="AO841" s="17"/>
      <c r="AP841" s="17"/>
      <c r="AQ841" s="17"/>
      <c r="AR841" s="17"/>
      <c r="AS841" s="17"/>
      <c r="AT841" s="17"/>
      <c r="AU841" s="17"/>
      <c r="AV841" s="17"/>
      <c r="AW841" s="17"/>
      <c r="AX841" s="17"/>
      <c r="AY841" s="17"/>
      <c r="AZ841" s="17"/>
      <c r="BA841" s="17"/>
      <c r="BB841" s="17"/>
      <c r="BC841" s="17"/>
      <c r="BD841" s="17"/>
      <c r="BE841" s="17"/>
    </row>
    <row r="842" spans="1:57" s="20" customFormat="1" ht="12.75" customHeight="1" x14ac:dyDescent="0.25">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c r="AA842" s="17"/>
      <c r="AB842" s="17"/>
      <c r="AC842" s="17"/>
      <c r="AD842" s="17"/>
      <c r="AE842" s="17"/>
      <c r="AF842" s="17"/>
      <c r="AG842" s="17"/>
      <c r="AH842" s="17"/>
      <c r="AI842" s="17"/>
      <c r="AJ842" s="17"/>
      <c r="AK842" s="17"/>
      <c r="AL842" s="17"/>
      <c r="AM842" s="17"/>
      <c r="AN842" s="17"/>
      <c r="AO842" s="17"/>
      <c r="AP842" s="17"/>
      <c r="AQ842" s="17"/>
      <c r="AR842" s="17"/>
      <c r="AS842" s="17"/>
      <c r="AT842" s="17"/>
      <c r="AU842" s="17"/>
      <c r="AV842" s="17"/>
      <c r="AW842" s="17"/>
      <c r="AX842" s="17"/>
      <c r="AY842" s="17"/>
      <c r="AZ842" s="17"/>
      <c r="BA842" s="17"/>
      <c r="BB842" s="17"/>
      <c r="BC842" s="17"/>
      <c r="BD842" s="17"/>
      <c r="BE842" s="17"/>
    </row>
    <row r="843" spans="1:57" s="20" customFormat="1" ht="12.75" customHeight="1" x14ac:dyDescent="0.25">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c r="AA843" s="17"/>
      <c r="AB843" s="17"/>
      <c r="AC843" s="17"/>
      <c r="AD843" s="17"/>
      <c r="AE843" s="17"/>
      <c r="AF843" s="17"/>
      <c r="AG843" s="17"/>
      <c r="AH843" s="17"/>
      <c r="AI843" s="17"/>
      <c r="AJ843" s="17"/>
      <c r="AK843" s="17"/>
      <c r="AL843" s="17"/>
      <c r="AM843" s="17"/>
      <c r="AN843" s="17"/>
      <c r="AO843" s="17"/>
      <c r="AP843" s="17"/>
      <c r="AQ843" s="17"/>
      <c r="AR843" s="17"/>
      <c r="AS843" s="17"/>
      <c r="AT843" s="17"/>
      <c r="AU843" s="17"/>
      <c r="AV843" s="17"/>
      <c r="AW843" s="17"/>
      <c r="AX843" s="17"/>
      <c r="AY843" s="17"/>
      <c r="AZ843" s="17"/>
      <c r="BA843" s="17"/>
      <c r="BB843" s="17"/>
      <c r="BC843" s="17"/>
      <c r="BD843" s="17"/>
      <c r="BE843" s="17"/>
    </row>
    <row r="844" spans="1:57" s="20" customFormat="1" ht="12.75" customHeight="1" x14ac:dyDescent="0.25">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c r="AA844" s="17"/>
      <c r="AB844" s="17"/>
      <c r="AC844" s="17"/>
      <c r="AD844" s="17"/>
      <c r="AE844" s="17"/>
      <c r="AF844" s="17"/>
      <c r="AG844" s="17"/>
      <c r="AH844" s="17"/>
      <c r="AI844" s="17"/>
      <c r="AJ844" s="17"/>
      <c r="AK844" s="17"/>
      <c r="AL844" s="17"/>
      <c r="AM844" s="17"/>
      <c r="AN844" s="17"/>
      <c r="AO844" s="17"/>
      <c r="AP844" s="17"/>
      <c r="AQ844" s="17"/>
      <c r="AR844" s="17"/>
      <c r="AS844" s="17"/>
      <c r="AT844" s="17"/>
      <c r="AU844" s="17"/>
      <c r="AV844" s="17"/>
      <c r="AW844" s="17"/>
      <c r="AX844" s="17"/>
      <c r="AY844" s="17"/>
      <c r="AZ844" s="17"/>
      <c r="BA844" s="17"/>
      <c r="BB844" s="17"/>
      <c r="BC844" s="17"/>
      <c r="BD844" s="17"/>
      <c r="BE844" s="17"/>
    </row>
    <row r="845" spans="1:57" s="20" customFormat="1" ht="12.75" customHeight="1" x14ac:dyDescent="0.25">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c r="AA845" s="17"/>
      <c r="AB845" s="17"/>
      <c r="AC845" s="17"/>
      <c r="AD845" s="17"/>
      <c r="AE845" s="17"/>
      <c r="AF845" s="17"/>
      <c r="AG845" s="17"/>
      <c r="AH845" s="17"/>
      <c r="AI845" s="17"/>
      <c r="AJ845" s="17"/>
      <c r="AK845" s="17"/>
      <c r="AL845" s="17"/>
      <c r="AM845" s="17"/>
      <c r="AN845" s="17"/>
      <c r="AO845" s="17"/>
      <c r="AP845" s="17"/>
      <c r="AQ845" s="17"/>
      <c r="AR845" s="17"/>
      <c r="AS845" s="17"/>
      <c r="AT845" s="17"/>
      <c r="AU845" s="17"/>
      <c r="AV845" s="17"/>
      <c r="AW845" s="17"/>
      <c r="AX845" s="17"/>
      <c r="AY845" s="17"/>
      <c r="AZ845" s="17"/>
      <c r="BA845" s="17"/>
      <c r="BB845" s="17"/>
      <c r="BC845" s="17"/>
      <c r="BD845" s="17"/>
      <c r="BE845" s="17"/>
    </row>
    <row r="846" spans="1:57" s="20" customFormat="1" ht="12.75" customHeight="1" x14ac:dyDescent="0.25">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c r="AA846" s="17"/>
      <c r="AB846" s="17"/>
      <c r="AC846" s="17"/>
      <c r="AD846" s="17"/>
      <c r="AE846" s="17"/>
      <c r="AF846" s="17"/>
      <c r="AG846" s="17"/>
      <c r="AH846" s="17"/>
      <c r="AI846" s="17"/>
      <c r="AJ846" s="17"/>
      <c r="AK846" s="17"/>
      <c r="AL846" s="17"/>
      <c r="AM846" s="17"/>
      <c r="AN846" s="17"/>
      <c r="AO846" s="17"/>
      <c r="AP846" s="17"/>
      <c r="AQ846" s="17"/>
      <c r="AR846" s="17"/>
      <c r="AS846" s="17"/>
      <c r="AT846" s="17"/>
      <c r="AU846" s="17"/>
      <c r="AV846" s="17"/>
      <c r="AW846" s="17"/>
      <c r="AX846" s="17"/>
      <c r="AY846" s="17"/>
      <c r="AZ846" s="17"/>
      <c r="BA846" s="17"/>
      <c r="BB846" s="17"/>
      <c r="BC846" s="17"/>
      <c r="BD846" s="17"/>
      <c r="BE846" s="17"/>
    </row>
    <row r="847" spans="1:57" s="20" customFormat="1" ht="12.75" customHeight="1" x14ac:dyDescent="0.25">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c r="AA847" s="17"/>
      <c r="AB847" s="17"/>
      <c r="AC847" s="17"/>
      <c r="AD847" s="17"/>
      <c r="AE847" s="17"/>
      <c r="AF847" s="17"/>
      <c r="AG847" s="17"/>
      <c r="AH847" s="17"/>
      <c r="AI847" s="17"/>
      <c r="AJ847" s="17"/>
      <c r="AK847" s="17"/>
      <c r="AL847" s="17"/>
      <c r="AM847" s="17"/>
      <c r="AN847" s="17"/>
      <c r="AO847" s="17"/>
      <c r="AP847" s="17"/>
      <c r="AQ847" s="17"/>
      <c r="AR847" s="17"/>
      <c r="AS847" s="17"/>
      <c r="AT847" s="17"/>
      <c r="AU847" s="17"/>
      <c r="AV847" s="17"/>
      <c r="AW847" s="17"/>
      <c r="AX847" s="17"/>
      <c r="AY847" s="17"/>
      <c r="AZ847" s="17"/>
      <c r="BA847" s="17"/>
      <c r="BB847" s="17"/>
      <c r="BC847" s="17"/>
      <c r="BD847" s="17"/>
      <c r="BE847" s="17"/>
    </row>
    <row r="848" spans="1:57" s="20" customFormat="1" ht="12.75" customHeight="1" x14ac:dyDescent="0.25">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c r="AA848" s="17"/>
      <c r="AB848" s="17"/>
      <c r="AC848" s="17"/>
      <c r="AD848" s="17"/>
      <c r="AE848" s="17"/>
      <c r="AF848" s="17"/>
      <c r="AG848" s="17"/>
      <c r="AH848" s="17"/>
      <c r="AI848" s="17"/>
      <c r="AJ848" s="17"/>
      <c r="AK848" s="17"/>
      <c r="AL848" s="17"/>
      <c r="AM848" s="17"/>
      <c r="AN848" s="17"/>
      <c r="AO848" s="17"/>
      <c r="AP848" s="17"/>
      <c r="AQ848" s="17"/>
      <c r="AR848" s="17"/>
      <c r="AS848" s="17"/>
      <c r="AT848" s="17"/>
      <c r="AU848" s="17"/>
      <c r="AV848" s="17"/>
      <c r="AW848" s="17"/>
      <c r="AX848" s="17"/>
      <c r="AY848" s="17"/>
      <c r="AZ848" s="17"/>
      <c r="BA848" s="17"/>
      <c r="BB848" s="17"/>
      <c r="BC848" s="17"/>
      <c r="BD848" s="17"/>
      <c r="BE848" s="17"/>
    </row>
    <row r="849" spans="1:57" s="20" customFormat="1" ht="12.75" customHeight="1" x14ac:dyDescent="0.25">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c r="AA849" s="17"/>
      <c r="AB849" s="17"/>
      <c r="AC849" s="17"/>
      <c r="AD849" s="17"/>
      <c r="AE849" s="17"/>
      <c r="AF849" s="17"/>
      <c r="AG849" s="17"/>
      <c r="AH849" s="17"/>
      <c r="AI849" s="17"/>
      <c r="AJ849" s="17"/>
      <c r="AK849" s="17"/>
      <c r="AL849" s="17"/>
      <c r="AM849" s="17"/>
      <c r="AN849" s="17"/>
      <c r="AO849" s="17"/>
      <c r="AP849" s="17"/>
      <c r="AQ849" s="17"/>
      <c r="AR849" s="17"/>
      <c r="AS849" s="17"/>
      <c r="AT849" s="17"/>
      <c r="AU849" s="17"/>
      <c r="AV849" s="17"/>
      <c r="AW849" s="17"/>
      <c r="AX849" s="17"/>
      <c r="AY849" s="17"/>
      <c r="AZ849" s="17"/>
      <c r="BA849" s="17"/>
      <c r="BB849" s="17"/>
      <c r="BC849" s="17"/>
      <c r="BD849" s="17"/>
      <c r="BE849" s="17"/>
    </row>
    <row r="850" spans="1:57" s="20" customFormat="1" ht="12.75" customHeight="1" x14ac:dyDescent="0.25">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c r="AA850" s="17"/>
      <c r="AB850" s="17"/>
      <c r="AC850" s="17"/>
      <c r="AD850" s="17"/>
      <c r="AE850" s="17"/>
      <c r="AF850" s="17"/>
      <c r="AG850" s="17"/>
      <c r="AH850" s="17"/>
      <c r="AI850" s="17"/>
      <c r="AJ850" s="17"/>
      <c r="AK850" s="17"/>
      <c r="AL850" s="17"/>
      <c r="AM850" s="17"/>
      <c r="AN850" s="17"/>
      <c r="AO850" s="17"/>
      <c r="AP850" s="17"/>
      <c r="AQ850" s="17"/>
      <c r="AR850" s="17"/>
      <c r="AS850" s="17"/>
      <c r="AT850" s="17"/>
      <c r="AU850" s="17"/>
      <c r="AV850" s="17"/>
      <c r="AW850" s="17"/>
      <c r="AX850" s="17"/>
      <c r="AY850" s="17"/>
      <c r="AZ850" s="17"/>
      <c r="BA850" s="17"/>
      <c r="BB850" s="17"/>
      <c r="BC850" s="17"/>
      <c r="BD850" s="17"/>
      <c r="BE850" s="17"/>
    </row>
    <row r="851" spans="1:57" s="20" customFormat="1" ht="12.75" customHeight="1" x14ac:dyDescent="0.25">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c r="AA851" s="17"/>
      <c r="AB851" s="17"/>
      <c r="AC851" s="17"/>
      <c r="AD851" s="17"/>
      <c r="AE851" s="17"/>
      <c r="AF851" s="17"/>
      <c r="AG851" s="17"/>
      <c r="AH851" s="17"/>
      <c r="AI851" s="17"/>
      <c r="AJ851" s="17"/>
      <c r="AK851" s="17"/>
      <c r="AL851" s="17"/>
      <c r="AM851" s="17"/>
      <c r="AN851" s="17"/>
      <c r="AO851" s="17"/>
      <c r="AP851" s="17"/>
      <c r="AQ851" s="17"/>
      <c r="AR851" s="17"/>
      <c r="AS851" s="17"/>
      <c r="AT851" s="17"/>
      <c r="AU851" s="17"/>
      <c r="AV851" s="17"/>
      <c r="AW851" s="17"/>
      <c r="AX851" s="17"/>
      <c r="AY851" s="17"/>
      <c r="AZ851" s="17"/>
      <c r="BA851" s="17"/>
      <c r="BB851" s="17"/>
      <c r="BC851" s="17"/>
      <c r="BD851" s="17"/>
      <c r="BE851" s="17"/>
    </row>
    <row r="852" spans="1:57" s="20" customFormat="1" ht="12.75" customHeight="1" x14ac:dyDescent="0.25">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c r="AA852" s="17"/>
      <c r="AB852" s="17"/>
      <c r="AC852" s="17"/>
      <c r="AD852" s="17"/>
      <c r="AE852" s="17"/>
      <c r="AF852" s="17"/>
      <c r="AG852" s="17"/>
      <c r="AH852" s="17"/>
      <c r="AI852" s="17"/>
      <c r="AJ852" s="17"/>
      <c r="AK852" s="17"/>
      <c r="AL852" s="17"/>
      <c r="AM852" s="17"/>
      <c r="AN852" s="17"/>
      <c r="AO852" s="17"/>
      <c r="AP852" s="17"/>
      <c r="AQ852" s="17"/>
      <c r="AR852" s="17"/>
      <c r="AS852" s="17"/>
      <c r="AT852" s="17"/>
      <c r="AU852" s="17"/>
      <c r="AV852" s="17"/>
      <c r="AW852" s="17"/>
      <c r="AX852" s="17"/>
      <c r="AY852" s="17"/>
      <c r="AZ852" s="17"/>
      <c r="BA852" s="17"/>
      <c r="BB852" s="17"/>
      <c r="BC852" s="17"/>
      <c r="BD852" s="17"/>
      <c r="BE852" s="17"/>
    </row>
    <row r="853" spans="1:57" s="20" customFormat="1" ht="12.75" customHeight="1" x14ac:dyDescent="0.25">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c r="AA853" s="17"/>
      <c r="AB853" s="17"/>
      <c r="AC853" s="17"/>
      <c r="AD853" s="17"/>
      <c r="AE853" s="17"/>
      <c r="AF853" s="17"/>
      <c r="AG853" s="17"/>
      <c r="AH853" s="17"/>
      <c r="AI853" s="17"/>
      <c r="AJ853" s="17"/>
      <c r="AK853" s="17"/>
      <c r="AL853" s="17"/>
      <c r="AM853" s="17"/>
      <c r="AN853" s="17"/>
      <c r="AO853" s="17"/>
      <c r="AP853" s="17"/>
      <c r="AQ853" s="17"/>
      <c r="AR853" s="17"/>
      <c r="AS853" s="17"/>
      <c r="AT853" s="17"/>
      <c r="AU853" s="17"/>
      <c r="AV853" s="17"/>
      <c r="AW853" s="17"/>
      <c r="AX853" s="17"/>
      <c r="AY853" s="17"/>
      <c r="AZ853" s="17"/>
      <c r="BA853" s="17"/>
      <c r="BB853" s="17"/>
      <c r="BC853" s="17"/>
      <c r="BD853" s="17"/>
      <c r="BE853" s="17"/>
    </row>
    <row r="854" spans="1:57" s="20" customFormat="1" ht="12.75" customHeight="1" x14ac:dyDescent="0.25">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c r="AA854" s="17"/>
      <c r="AB854" s="17"/>
      <c r="AC854" s="17"/>
      <c r="AD854" s="17"/>
      <c r="AE854" s="17"/>
      <c r="AF854" s="17"/>
      <c r="AG854" s="17"/>
      <c r="AH854" s="17"/>
      <c r="AI854" s="17"/>
      <c r="AJ854" s="17"/>
      <c r="AK854" s="17"/>
      <c r="AL854" s="17"/>
      <c r="AM854" s="17"/>
      <c r="AN854" s="17"/>
      <c r="AO854" s="17"/>
      <c r="AP854" s="17"/>
      <c r="AQ854" s="17"/>
      <c r="AR854" s="17"/>
      <c r="AS854" s="17"/>
      <c r="AT854" s="17"/>
      <c r="AU854" s="17"/>
      <c r="AV854" s="17"/>
      <c r="AW854" s="17"/>
      <c r="AX854" s="17"/>
      <c r="AY854" s="17"/>
      <c r="AZ854" s="17"/>
      <c r="BA854" s="17"/>
      <c r="BB854" s="17"/>
      <c r="BC854" s="17"/>
      <c r="BD854" s="17"/>
      <c r="BE854" s="17"/>
    </row>
    <row r="855" spans="1:57" s="20" customFormat="1" ht="12.75" customHeight="1" x14ac:dyDescent="0.25">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c r="AA855" s="17"/>
      <c r="AB855" s="17"/>
      <c r="AC855" s="17"/>
      <c r="AD855" s="17"/>
      <c r="AE855" s="17"/>
      <c r="AF855" s="17"/>
      <c r="AG855" s="17"/>
      <c r="AH855" s="17"/>
      <c r="AI855" s="17"/>
      <c r="AJ855" s="17"/>
      <c r="AK855" s="17"/>
      <c r="AL855" s="17"/>
      <c r="AM855" s="17"/>
      <c r="AN855" s="17"/>
      <c r="AO855" s="17"/>
      <c r="AP855" s="17"/>
      <c r="AQ855" s="17"/>
      <c r="AR855" s="17"/>
      <c r="AS855" s="17"/>
      <c r="AT855" s="17"/>
      <c r="AU855" s="17"/>
      <c r="AV855" s="17"/>
      <c r="AW855" s="17"/>
      <c r="AX855" s="17"/>
      <c r="AY855" s="17"/>
      <c r="AZ855" s="17"/>
      <c r="BA855" s="17"/>
      <c r="BB855" s="17"/>
      <c r="BC855" s="17"/>
      <c r="BD855" s="17"/>
      <c r="BE855" s="17"/>
    </row>
    <row r="856" spans="1:57" s="20" customFormat="1" ht="12.75" customHeight="1" x14ac:dyDescent="0.25">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c r="AA856" s="17"/>
      <c r="AB856" s="17"/>
      <c r="AC856" s="17"/>
      <c r="AD856" s="17"/>
      <c r="AE856" s="17"/>
      <c r="AF856" s="17"/>
      <c r="AG856" s="17"/>
      <c r="AH856" s="17"/>
      <c r="AI856" s="17"/>
      <c r="AJ856" s="17"/>
      <c r="AK856" s="17"/>
      <c r="AL856" s="17"/>
      <c r="AM856" s="17"/>
      <c r="AN856" s="17"/>
      <c r="AO856" s="17"/>
      <c r="AP856" s="17"/>
      <c r="AQ856" s="17"/>
      <c r="AR856" s="17"/>
      <c r="AS856" s="17"/>
      <c r="AT856" s="17"/>
      <c r="AU856" s="17"/>
      <c r="AV856" s="17"/>
      <c r="AW856" s="17"/>
      <c r="AX856" s="17"/>
      <c r="AY856" s="17"/>
      <c r="AZ856" s="17"/>
      <c r="BA856" s="17"/>
      <c r="BB856" s="17"/>
      <c r="BC856" s="17"/>
      <c r="BD856" s="17"/>
      <c r="BE856" s="17"/>
    </row>
    <row r="857" spans="1:57" s="20" customFormat="1" ht="12.75" customHeight="1" x14ac:dyDescent="0.25">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c r="AA857" s="17"/>
      <c r="AB857" s="17"/>
      <c r="AC857" s="17"/>
      <c r="AD857" s="17"/>
      <c r="AE857" s="17"/>
      <c r="AF857" s="17"/>
      <c r="AG857" s="17"/>
      <c r="AH857" s="17"/>
      <c r="AI857" s="17"/>
      <c r="AJ857" s="17"/>
      <c r="AK857" s="17"/>
      <c r="AL857" s="17"/>
      <c r="AM857" s="17"/>
      <c r="AN857" s="17"/>
      <c r="AO857" s="17"/>
      <c r="AP857" s="17"/>
      <c r="AQ857" s="17"/>
      <c r="AR857" s="17"/>
      <c r="AS857" s="17"/>
      <c r="AT857" s="17"/>
      <c r="AU857" s="17"/>
      <c r="AV857" s="17"/>
      <c r="AW857" s="17"/>
      <c r="AX857" s="17"/>
      <c r="AY857" s="17"/>
      <c r="AZ857" s="17"/>
      <c r="BA857" s="17"/>
      <c r="BB857" s="17"/>
      <c r="BC857" s="17"/>
      <c r="BD857" s="17"/>
      <c r="BE857" s="17"/>
    </row>
    <row r="858" spans="1:57" s="20" customFormat="1" ht="12.75" customHeight="1" x14ac:dyDescent="0.25">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c r="AA858" s="17"/>
      <c r="AB858" s="17"/>
      <c r="AC858" s="17"/>
      <c r="AD858" s="17"/>
      <c r="AE858" s="17"/>
      <c r="AF858" s="17"/>
      <c r="AG858" s="17"/>
      <c r="AH858" s="17"/>
      <c r="AI858" s="17"/>
      <c r="AJ858" s="17"/>
      <c r="AK858" s="17"/>
      <c r="AL858" s="17"/>
      <c r="AM858" s="17"/>
      <c r="AN858" s="17"/>
      <c r="AO858" s="17"/>
      <c r="AP858" s="17"/>
      <c r="AQ858" s="17"/>
      <c r="AR858" s="17"/>
      <c r="AS858" s="17"/>
      <c r="AT858" s="17"/>
      <c r="AU858" s="17"/>
      <c r="AV858" s="17"/>
      <c r="AW858" s="17"/>
      <c r="AX858" s="17"/>
      <c r="AY858" s="17"/>
      <c r="AZ858" s="17"/>
      <c r="BA858" s="17"/>
      <c r="BB858" s="17"/>
      <c r="BC858" s="17"/>
      <c r="BD858" s="17"/>
      <c r="BE858" s="17"/>
    </row>
    <row r="859" spans="1:57" s="20" customFormat="1" ht="12.75" customHeight="1" x14ac:dyDescent="0.25">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c r="AA859" s="17"/>
      <c r="AB859" s="17"/>
      <c r="AC859" s="17"/>
      <c r="AD859" s="17"/>
      <c r="AE859" s="17"/>
      <c r="AF859" s="17"/>
      <c r="AG859" s="17"/>
      <c r="AH859" s="17"/>
      <c r="AI859" s="17"/>
      <c r="AJ859" s="17"/>
      <c r="AK859" s="17"/>
      <c r="AL859" s="17"/>
      <c r="AM859" s="17"/>
      <c r="AN859" s="17"/>
      <c r="AO859" s="17"/>
      <c r="AP859" s="17"/>
      <c r="AQ859" s="17"/>
      <c r="AR859" s="17"/>
      <c r="AS859" s="17"/>
      <c r="AT859" s="17"/>
      <c r="AU859" s="17"/>
      <c r="AV859" s="17"/>
      <c r="AW859" s="17"/>
      <c r="AX859" s="17"/>
      <c r="AY859" s="17"/>
      <c r="AZ859" s="17"/>
      <c r="BA859" s="17"/>
      <c r="BB859" s="17"/>
      <c r="BC859" s="17"/>
      <c r="BD859" s="17"/>
      <c r="BE859" s="17"/>
    </row>
    <row r="860" spans="1:57" s="20" customFormat="1" ht="12.75" customHeight="1" x14ac:dyDescent="0.25">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c r="AA860" s="17"/>
      <c r="AB860" s="17"/>
      <c r="AC860" s="17"/>
      <c r="AD860" s="17"/>
      <c r="AE860" s="17"/>
      <c r="AF860" s="17"/>
      <c r="AG860" s="17"/>
      <c r="AH860" s="17"/>
      <c r="AI860" s="17"/>
      <c r="AJ860" s="17"/>
      <c r="AK860" s="17"/>
      <c r="AL860" s="17"/>
      <c r="AM860" s="17"/>
      <c r="AN860" s="17"/>
      <c r="AO860" s="17"/>
      <c r="AP860" s="17"/>
      <c r="AQ860" s="17"/>
      <c r="AR860" s="17"/>
      <c r="AS860" s="17"/>
      <c r="AT860" s="17"/>
      <c r="AU860" s="17"/>
      <c r="AV860" s="17"/>
      <c r="AW860" s="17"/>
      <c r="AX860" s="17"/>
      <c r="AY860" s="17"/>
      <c r="AZ860" s="17"/>
      <c r="BA860" s="17"/>
      <c r="BB860" s="17"/>
      <c r="BC860" s="17"/>
      <c r="BD860" s="17"/>
      <c r="BE860" s="17"/>
    </row>
    <row r="861" spans="1:57" s="20" customFormat="1" ht="12.75" customHeight="1" x14ac:dyDescent="0.25">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c r="AA861" s="17"/>
      <c r="AB861" s="17"/>
      <c r="AC861" s="17"/>
      <c r="AD861" s="17"/>
      <c r="AE861" s="17"/>
      <c r="AF861" s="17"/>
      <c r="AG861" s="17"/>
      <c r="AH861" s="17"/>
      <c r="AI861" s="17"/>
      <c r="AJ861" s="17"/>
      <c r="AK861" s="17"/>
      <c r="AL861" s="17"/>
      <c r="AM861" s="17"/>
      <c r="AN861" s="17"/>
      <c r="AO861" s="17"/>
      <c r="AP861" s="17"/>
      <c r="AQ861" s="17"/>
      <c r="AR861" s="17"/>
      <c r="AS861" s="17"/>
      <c r="AT861" s="17"/>
      <c r="AU861" s="17"/>
      <c r="AV861" s="17"/>
      <c r="AW861" s="17"/>
      <c r="AX861" s="17"/>
      <c r="AY861" s="17"/>
      <c r="AZ861" s="17"/>
      <c r="BA861" s="17"/>
      <c r="BB861" s="17"/>
      <c r="BC861" s="17"/>
      <c r="BD861" s="17"/>
      <c r="BE861" s="17"/>
    </row>
    <row r="862" spans="1:57" s="20" customFormat="1" ht="12.75" customHeight="1" x14ac:dyDescent="0.25">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c r="AA862" s="17"/>
      <c r="AB862" s="17"/>
      <c r="AC862" s="17"/>
      <c r="AD862" s="17"/>
      <c r="AE862" s="17"/>
      <c r="AF862" s="17"/>
      <c r="AG862" s="17"/>
      <c r="AH862" s="17"/>
      <c r="AI862" s="17"/>
      <c r="AJ862" s="17"/>
      <c r="AK862" s="17"/>
      <c r="AL862" s="17"/>
      <c r="AM862" s="17"/>
      <c r="AN862" s="17"/>
      <c r="AO862" s="17"/>
      <c r="AP862" s="17"/>
      <c r="AQ862" s="17"/>
      <c r="AR862" s="17"/>
      <c r="AS862" s="17"/>
      <c r="AT862" s="17"/>
      <c r="AU862" s="17"/>
      <c r="AV862" s="17"/>
      <c r="AW862" s="17"/>
      <c r="AX862" s="17"/>
      <c r="AY862" s="17"/>
      <c r="AZ862" s="17"/>
      <c r="BA862" s="17"/>
      <c r="BB862" s="17"/>
      <c r="BC862" s="17"/>
      <c r="BD862" s="17"/>
      <c r="BE862" s="17"/>
    </row>
    <row r="863" spans="1:57" s="20" customFormat="1" ht="12.75" customHeight="1" x14ac:dyDescent="0.25">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c r="AA863" s="17"/>
      <c r="AB863" s="17"/>
      <c r="AC863" s="17"/>
      <c r="AD863" s="17"/>
      <c r="AE863" s="17"/>
      <c r="AF863" s="17"/>
      <c r="AG863" s="17"/>
      <c r="AH863" s="17"/>
      <c r="AI863" s="17"/>
      <c r="AJ863" s="17"/>
      <c r="AK863" s="17"/>
      <c r="AL863" s="17"/>
      <c r="AM863" s="17"/>
      <c r="AN863" s="17"/>
      <c r="AO863" s="17"/>
      <c r="AP863" s="17"/>
      <c r="AQ863" s="17"/>
      <c r="AR863" s="17"/>
      <c r="AS863" s="17"/>
      <c r="AT863" s="17"/>
      <c r="AU863" s="17"/>
      <c r="AV863" s="17"/>
      <c r="AW863" s="17"/>
      <c r="AX863" s="17"/>
      <c r="AY863" s="17"/>
      <c r="AZ863" s="17"/>
      <c r="BA863" s="17"/>
      <c r="BB863" s="17"/>
      <c r="BC863" s="17"/>
      <c r="BD863" s="17"/>
      <c r="BE863" s="17"/>
    </row>
    <row r="864" spans="1:57" s="20" customFormat="1" ht="12.75" customHeight="1" x14ac:dyDescent="0.25">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c r="AA864" s="17"/>
      <c r="AB864" s="17"/>
      <c r="AC864" s="17"/>
      <c r="AD864" s="17"/>
      <c r="AE864" s="17"/>
      <c r="AF864" s="17"/>
      <c r="AG864" s="17"/>
      <c r="AH864" s="17"/>
      <c r="AI864" s="17"/>
      <c r="AJ864" s="17"/>
      <c r="AK864" s="17"/>
      <c r="AL864" s="17"/>
      <c r="AM864" s="17"/>
      <c r="AN864" s="17"/>
      <c r="AO864" s="17"/>
      <c r="AP864" s="17"/>
      <c r="AQ864" s="17"/>
      <c r="AR864" s="17"/>
      <c r="AS864" s="17"/>
      <c r="AT864" s="17"/>
      <c r="AU864" s="17"/>
      <c r="AV864" s="17"/>
      <c r="AW864" s="17"/>
      <c r="AX864" s="17"/>
      <c r="AY864" s="17"/>
      <c r="AZ864" s="17"/>
      <c r="BA864" s="17"/>
      <c r="BB864" s="17"/>
      <c r="BC864" s="17"/>
      <c r="BD864" s="17"/>
      <c r="BE864" s="17"/>
    </row>
    <row r="865" spans="1:57" s="20" customFormat="1" ht="12.75" customHeight="1" x14ac:dyDescent="0.25">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c r="AA865" s="17"/>
      <c r="AB865" s="17"/>
      <c r="AC865" s="17"/>
      <c r="AD865" s="17"/>
      <c r="AE865" s="17"/>
      <c r="AF865" s="17"/>
      <c r="AG865" s="17"/>
      <c r="AH865" s="17"/>
      <c r="AI865" s="17"/>
      <c r="AJ865" s="17"/>
      <c r="AK865" s="17"/>
      <c r="AL865" s="17"/>
      <c r="AM865" s="17"/>
      <c r="AN865" s="17"/>
      <c r="AO865" s="17"/>
      <c r="AP865" s="17"/>
      <c r="AQ865" s="17"/>
      <c r="AR865" s="17"/>
      <c r="AS865" s="17"/>
      <c r="AT865" s="17"/>
      <c r="AU865" s="17"/>
      <c r="AV865" s="17"/>
      <c r="AW865" s="17"/>
      <c r="AX865" s="17"/>
      <c r="AY865" s="17"/>
      <c r="AZ865" s="17"/>
      <c r="BA865" s="17"/>
      <c r="BB865" s="17"/>
      <c r="BC865" s="17"/>
      <c r="BD865" s="17"/>
      <c r="BE865" s="17"/>
    </row>
    <row r="866" spans="1:57" s="20" customFormat="1" ht="12.75" customHeight="1" x14ac:dyDescent="0.25">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c r="AA866" s="17"/>
      <c r="AB866" s="17"/>
      <c r="AC866" s="17"/>
      <c r="AD866" s="17"/>
      <c r="AE866" s="17"/>
      <c r="AF866" s="17"/>
      <c r="AG866" s="17"/>
      <c r="AH866" s="17"/>
      <c r="AI866" s="17"/>
      <c r="AJ866" s="17"/>
      <c r="AK866" s="17"/>
      <c r="AL866" s="17"/>
      <c r="AM866" s="17"/>
      <c r="AN866" s="17"/>
      <c r="AO866" s="17"/>
      <c r="AP866" s="17"/>
      <c r="AQ866" s="17"/>
      <c r="AR866" s="17"/>
      <c r="AS866" s="17"/>
      <c r="AT866" s="17"/>
      <c r="AU866" s="17"/>
      <c r="AV866" s="17"/>
      <c r="AW866" s="17"/>
      <c r="AX866" s="17"/>
      <c r="AY866" s="17"/>
      <c r="AZ866" s="17"/>
      <c r="BA866" s="17"/>
      <c r="BB866" s="17"/>
      <c r="BC866" s="17"/>
      <c r="BD866" s="17"/>
      <c r="BE866" s="17"/>
    </row>
    <row r="867" spans="1:57" s="20" customFormat="1" ht="12.75" customHeight="1" x14ac:dyDescent="0.25">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c r="AA867" s="17"/>
      <c r="AB867" s="17"/>
      <c r="AC867" s="17"/>
      <c r="AD867" s="17"/>
      <c r="AE867" s="17"/>
      <c r="AF867" s="17"/>
      <c r="AG867" s="17"/>
      <c r="AH867" s="17"/>
      <c r="AI867" s="17"/>
      <c r="AJ867" s="17"/>
      <c r="AK867" s="17"/>
      <c r="AL867" s="17"/>
      <c r="AM867" s="17"/>
      <c r="AN867" s="17"/>
      <c r="AO867" s="17"/>
      <c r="AP867" s="17"/>
      <c r="AQ867" s="17"/>
      <c r="AR867" s="17"/>
      <c r="AS867" s="17"/>
      <c r="AT867" s="17"/>
      <c r="AU867" s="17"/>
      <c r="AV867" s="17"/>
      <c r="AW867" s="17"/>
      <c r="AX867" s="17"/>
      <c r="AY867" s="17"/>
      <c r="AZ867" s="17"/>
      <c r="BA867" s="17"/>
      <c r="BB867" s="17"/>
      <c r="BC867" s="17"/>
      <c r="BD867" s="17"/>
      <c r="BE867" s="17"/>
    </row>
    <row r="868" spans="1:57" s="20" customFormat="1" ht="12.75" customHeight="1" x14ac:dyDescent="0.25">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c r="AA868" s="17"/>
      <c r="AB868" s="17"/>
      <c r="AC868" s="17"/>
      <c r="AD868" s="17"/>
      <c r="AE868" s="17"/>
      <c r="AF868" s="17"/>
      <c r="AG868" s="17"/>
      <c r="AH868" s="17"/>
      <c r="AI868" s="17"/>
      <c r="AJ868" s="17"/>
      <c r="AK868" s="17"/>
      <c r="AL868" s="17"/>
      <c r="AM868" s="17"/>
      <c r="AN868" s="17"/>
      <c r="AO868" s="17"/>
      <c r="AP868" s="17"/>
      <c r="AQ868" s="17"/>
      <c r="AR868" s="17"/>
      <c r="AS868" s="17"/>
      <c r="AT868" s="17"/>
      <c r="AU868" s="17"/>
      <c r="AV868" s="17"/>
      <c r="AW868" s="17"/>
      <c r="AX868" s="17"/>
      <c r="AY868" s="17"/>
      <c r="AZ868" s="17"/>
      <c r="BA868" s="17"/>
      <c r="BB868" s="17"/>
      <c r="BC868" s="17"/>
      <c r="BD868" s="17"/>
      <c r="BE868" s="17"/>
    </row>
    <row r="869" spans="1:57" s="20" customFormat="1" ht="12.75" customHeight="1" x14ac:dyDescent="0.25">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c r="AA869" s="17"/>
      <c r="AB869" s="17"/>
      <c r="AC869" s="17"/>
      <c r="AD869" s="17"/>
      <c r="AE869" s="17"/>
      <c r="AF869" s="17"/>
      <c r="AG869" s="17"/>
      <c r="AH869" s="17"/>
      <c r="AI869" s="17"/>
      <c r="AJ869" s="17"/>
      <c r="AK869" s="17"/>
      <c r="AL869" s="17"/>
      <c r="AM869" s="17"/>
      <c r="AN869" s="17"/>
      <c r="AO869" s="17"/>
      <c r="AP869" s="17"/>
      <c r="AQ869" s="17"/>
      <c r="AR869" s="17"/>
      <c r="AS869" s="17"/>
      <c r="AT869" s="17"/>
      <c r="AU869" s="17"/>
      <c r="AV869" s="17"/>
      <c r="AW869" s="17"/>
      <c r="AX869" s="17"/>
      <c r="AY869" s="17"/>
      <c r="AZ869" s="17"/>
      <c r="BA869" s="17"/>
      <c r="BB869" s="17"/>
      <c r="BC869" s="17"/>
      <c r="BD869" s="17"/>
      <c r="BE869" s="17"/>
    </row>
    <row r="870" spans="1:57" s="20" customFormat="1" ht="12.75" customHeight="1" x14ac:dyDescent="0.25">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c r="AA870" s="17"/>
      <c r="AB870" s="17"/>
      <c r="AC870" s="17"/>
      <c r="AD870" s="17"/>
      <c r="AE870" s="17"/>
      <c r="AF870" s="17"/>
      <c r="AG870" s="17"/>
      <c r="AH870" s="17"/>
      <c r="AI870" s="17"/>
      <c r="AJ870" s="17"/>
      <c r="AK870" s="17"/>
      <c r="AL870" s="17"/>
      <c r="AM870" s="17"/>
      <c r="AN870" s="17"/>
      <c r="AO870" s="17"/>
      <c r="AP870" s="17"/>
      <c r="AQ870" s="17"/>
      <c r="AR870" s="17"/>
      <c r="AS870" s="17"/>
      <c r="AT870" s="17"/>
      <c r="AU870" s="17"/>
      <c r="AV870" s="17"/>
      <c r="AW870" s="17"/>
      <c r="AX870" s="17"/>
      <c r="AY870" s="17"/>
      <c r="AZ870" s="17"/>
      <c r="BA870" s="17"/>
      <c r="BB870" s="17"/>
      <c r="BC870" s="17"/>
      <c r="BD870" s="17"/>
      <c r="BE870" s="17"/>
    </row>
    <row r="871" spans="1:57" s="20" customFormat="1" ht="12.75" customHeight="1" x14ac:dyDescent="0.25">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c r="AA871" s="17"/>
      <c r="AB871" s="17"/>
      <c r="AC871" s="17"/>
      <c r="AD871" s="17"/>
      <c r="AE871" s="17"/>
      <c r="AF871" s="17"/>
      <c r="AG871" s="17"/>
      <c r="AH871" s="17"/>
      <c r="AI871" s="17"/>
      <c r="AJ871" s="17"/>
      <c r="AK871" s="17"/>
      <c r="AL871" s="17"/>
      <c r="AM871" s="17"/>
      <c r="AN871" s="17"/>
      <c r="AO871" s="17"/>
      <c r="AP871" s="17"/>
      <c r="AQ871" s="17"/>
      <c r="AR871" s="17"/>
      <c r="AS871" s="17"/>
      <c r="AT871" s="17"/>
      <c r="AU871" s="17"/>
      <c r="AV871" s="17"/>
      <c r="AW871" s="17"/>
      <c r="AX871" s="17"/>
      <c r="AY871" s="17"/>
      <c r="AZ871" s="17"/>
      <c r="BA871" s="17"/>
      <c r="BB871" s="17"/>
      <c r="BC871" s="17"/>
      <c r="BD871" s="17"/>
      <c r="BE871" s="17"/>
    </row>
    <row r="872" spans="1:57" s="20" customFormat="1" ht="12.75" customHeight="1" x14ac:dyDescent="0.25">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c r="AA872" s="17"/>
      <c r="AB872" s="17"/>
      <c r="AC872" s="17"/>
      <c r="AD872" s="17"/>
      <c r="AE872" s="17"/>
      <c r="AF872" s="17"/>
      <c r="AG872" s="17"/>
      <c r="AH872" s="17"/>
      <c r="AI872" s="17"/>
      <c r="AJ872" s="17"/>
      <c r="AK872" s="17"/>
      <c r="AL872" s="17"/>
      <c r="AM872" s="17"/>
      <c r="AN872" s="17"/>
      <c r="AO872" s="17"/>
      <c r="AP872" s="17"/>
      <c r="AQ872" s="17"/>
      <c r="AR872" s="17"/>
      <c r="AS872" s="17"/>
      <c r="AT872" s="17"/>
      <c r="AU872" s="17"/>
      <c r="AV872" s="17"/>
      <c r="AW872" s="17"/>
      <c r="AX872" s="17"/>
      <c r="AY872" s="17"/>
      <c r="AZ872" s="17"/>
      <c r="BA872" s="17"/>
      <c r="BB872" s="17"/>
      <c r="BC872" s="17"/>
      <c r="BD872" s="17"/>
      <c r="BE872" s="17"/>
    </row>
    <row r="873" spans="1:57" s="20" customFormat="1" ht="12.75" customHeight="1" x14ac:dyDescent="0.25">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c r="AA873" s="17"/>
      <c r="AB873" s="17"/>
      <c r="AC873" s="17"/>
      <c r="AD873" s="17"/>
      <c r="AE873" s="17"/>
      <c r="AF873" s="17"/>
      <c r="AG873" s="17"/>
      <c r="AH873" s="17"/>
      <c r="AI873" s="17"/>
      <c r="AJ873" s="17"/>
      <c r="AK873" s="17"/>
      <c r="AL873" s="17"/>
      <c r="AM873" s="17"/>
      <c r="AN873" s="17"/>
      <c r="AO873" s="17"/>
      <c r="AP873" s="17"/>
      <c r="AQ873" s="17"/>
      <c r="AR873" s="17"/>
      <c r="AS873" s="17"/>
      <c r="AT873" s="17"/>
      <c r="AU873" s="17"/>
      <c r="AV873" s="17"/>
      <c r="AW873" s="17"/>
      <c r="AX873" s="17"/>
      <c r="AY873" s="17"/>
      <c r="AZ873" s="17"/>
      <c r="BA873" s="17"/>
      <c r="BB873" s="17"/>
      <c r="BC873" s="17"/>
      <c r="BD873" s="17"/>
      <c r="BE873" s="17"/>
    </row>
    <row r="874" spans="1:57" s="20" customFormat="1" ht="12.75" customHeight="1" x14ac:dyDescent="0.25">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c r="AA874" s="17"/>
      <c r="AB874" s="17"/>
      <c r="AC874" s="17"/>
      <c r="AD874" s="17"/>
      <c r="AE874" s="17"/>
      <c r="AF874" s="17"/>
      <c r="AG874" s="17"/>
      <c r="AH874" s="17"/>
      <c r="AI874" s="17"/>
      <c r="AJ874" s="17"/>
      <c r="AK874" s="17"/>
      <c r="AL874" s="17"/>
      <c r="AM874" s="17"/>
      <c r="AN874" s="17"/>
      <c r="AO874" s="17"/>
      <c r="AP874" s="17"/>
      <c r="AQ874" s="17"/>
      <c r="AR874" s="17"/>
      <c r="AS874" s="17"/>
      <c r="AT874" s="17"/>
      <c r="AU874" s="17"/>
      <c r="AV874" s="17"/>
      <c r="AW874" s="17"/>
      <c r="AX874" s="17"/>
      <c r="AY874" s="17"/>
      <c r="AZ874" s="17"/>
      <c r="BA874" s="17"/>
      <c r="BB874" s="17"/>
      <c r="BC874" s="17"/>
      <c r="BD874" s="17"/>
      <c r="BE874" s="17"/>
    </row>
    <row r="875" spans="1:57" s="20" customFormat="1" ht="12.75" customHeight="1" x14ac:dyDescent="0.25">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c r="AA875" s="17"/>
      <c r="AB875" s="17"/>
      <c r="AC875" s="17"/>
      <c r="AD875" s="17"/>
      <c r="AE875" s="17"/>
      <c r="AF875" s="17"/>
      <c r="AG875" s="17"/>
      <c r="AH875" s="17"/>
      <c r="AI875" s="17"/>
      <c r="AJ875" s="17"/>
      <c r="AK875" s="17"/>
      <c r="AL875" s="17"/>
      <c r="AM875" s="17"/>
      <c r="AN875" s="17"/>
      <c r="AO875" s="17"/>
      <c r="AP875" s="17"/>
      <c r="AQ875" s="17"/>
      <c r="AR875" s="17"/>
      <c r="AS875" s="17"/>
      <c r="AT875" s="17"/>
      <c r="AU875" s="17"/>
      <c r="AV875" s="17"/>
      <c r="AW875" s="17"/>
      <c r="AX875" s="17"/>
      <c r="AY875" s="17"/>
      <c r="AZ875" s="17"/>
      <c r="BA875" s="17"/>
      <c r="BB875" s="17"/>
      <c r="BC875" s="17"/>
      <c r="BD875" s="17"/>
      <c r="BE875" s="17"/>
    </row>
    <row r="876" spans="1:57" s="20" customFormat="1" ht="12.75" customHeight="1" x14ac:dyDescent="0.25">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c r="AA876" s="17"/>
      <c r="AB876" s="17"/>
      <c r="AC876" s="17"/>
      <c r="AD876" s="17"/>
      <c r="AE876" s="17"/>
      <c r="AF876" s="17"/>
      <c r="AG876" s="17"/>
      <c r="AH876" s="17"/>
      <c r="AI876" s="17"/>
      <c r="AJ876" s="17"/>
      <c r="AK876" s="17"/>
      <c r="AL876" s="17"/>
      <c r="AM876" s="17"/>
      <c r="AN876" s="17"/>
      <c r="AO876" s="17"/>
      <c r="AP876" s="17"/>
      <c r="AQ876" s="17"/>
      <c r="AR876" s="17"/>
      <c r="AS876" s="17"/>
      <c r="AT876" s="17"/>
      <c r="AU876" s="17"/>
      <c r="AV876" s="17"/>
      <c r="AW876" s="17"/>
      <c r="AX876" s="17"/>
      <c r="AY876" s="17"/>
      <c r="AZ876" s="17"/>
      <c r="BA876" s="17"/>
      <c r="BB876" s="17"/>
      <c r="BC876" s="17"/>
      <c r="BD876" s="17"/>
      <c r="BE876" s="17"/>
    </row>
    <row r="877" spans="1:57" s="20" customFormat="1" ht="12.75" customHeight="1" x14ac:dyDescent="0.25">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c r="AA877" s="17"/>
      <c r="AB877" s="17"/>
      <c r="AC877" s="17"/>
      <c r="AD877" s="17"/>
      <c r="AE877" s="17"/>
      <c r="AF877" s="17"/>
      <c r="AG877" s="17"/>
      <c r="AH877" s="17"/>
      <c r="AI877" s="17"/>
      <c r="AJ877" s="17"/>
      <c r="AK877" s="17"/>
      <c r="AL877" s="17"/>
      <c r="AM877" s="17"/>
      <c r="AN877" s="17"/>
      <c r="AO877" s="17"/>
      <c r="AP877" s="17"/>
      <c r="AQ877" s="17"/>
      <c r="AR877" s="17"/>
      <c r="AS877" s="17"/>
      <c r="AT877" s="17"/>
      <c r="AU877" s="17"/>
      <c r="AV877" s="17"/>
      <c r="AW877" s="17"/>
      <c r="AX877" s="17"/>
      <c r="AY877" s="17"/>
      <c r="AZ877" s="17"/>
      <c r="BA877" s="17"/>
      <c r="BB877" s="17"/>
      <c r="BC877" s="17"/>
      <c r="BD877" s="17"/>
      <c r="BE877" s="17"/>
    </row>
    <row r="878" spans="1:57" s="20" customFormat="1" ht="12.75" customHeight="1" x14ac:dyDescent="0.25">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c r="AA878" s="17"/>
      <c r="AB878" s="17"/>
      <c r="AC878" s="17"/>
      <c r="AD878" s="17"/>
      <c r="AE878" s="17"/>
      <c r="AF878" s="17"/>
      <c r="AG878" s="17"/>
      <c r="AH878" s="17"/>
      <c r="AI878" s="17"/>
      <c r="AJ878" s="17"/>
      <c r="AK878" s="17"/>
      <c r="AL878" s="17"/>
      <c r="AM878" s="17"/>
      <c r="AN878" s="17"/>
      <c r="AO878" s="17"/>
      <c r="AP878" s="17"/>
      <c r="AQ878" s="17"/>
      <c r="AR878" s="17"/>
      <c r="AS878" s="17"/>
      <c r="AT878" s="17"/>
      <c r="AU878" s="17"/>
      <c r="AV878" s="17"/>
      <c r="AW878" s="17"/>
      <c r="AX878" s="17"/>
      <c r="AY878" s="17"/>
      <c r="AZ878" s="17"/>
      <c r="BA878" s="17"/>
      <c r="BB878" s="17"/>
      <c r="BC878" s="17"/>
      <c r="BD878" s="17"/>
      <c r="BE878" s="17"/>
    </row>
    <row r="879" spans="1:57" s="20" customFormat="1" ht="12.75" customHeight="1" x14ac:dyDescent="0.25">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c r="AA879" s="17"/>
      <c r="AB879" s="17"/>
      <c r="AC879" s="17"/>
      <c r="AD879" s="17"/>
      <c r="AE879" s="17"/>
      <c r="AF879" s="17"/>
      <c r="AG879" s="17"/>
      <c r="AH879" s="17"/>
      <c r="AI879" s="17"/>
      <c r="AJ879" s="17"/>
      <c r="AK879" s="17"/>
      <c r="AL879" s="17"/>
      <c r="AM879" s="17"/>
      <c r="AN879" s="17"/>
      <c r="AO879" s="17"/>
      <c r="AP879" s="17"/>
      <c r="AQ879" s="17"/>
      <c r="AR879" s="17"/>
      <c r="AS879" s="17"/>
      <c r="AT879" s="17"/>
      <c r="AU879" s="17"/>
      <c r="AV879" s="17"/>
      <c r="AW879" s="17"/>
      <c r="AX879" s="17"/>
      <c r="AY879" s="17"/>
      <c r="AZ879" s="17"/>
      <c r="BA879" s="17"/>
      <c r="BB879" s="17"/>
      <c r="BC879" s="17"/>
      <c r="BD879" s="17"/>
      <c r="BE879" s="17"/>
    </row>
    <row r="880" spans="1:57" s="20" customFormat="1" ht="12.75" customHeight="1" x14ac:dyDescent="0.25">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c r="AA880" s="17"/>
      <c r="AB880" s="17"/>
      <c r="AC880" s="17"/>
      <c r="AD880" s="17"/>
      <c r="AE880" s="17"/>
      <c r="AF880" s="17"/>
      <c r="AG880" s="17"/>
      <c r="AH880" s="17"/>
      <c r="AI880" s="17"/>
      <c r="AJ880" s="17"/>
      <c r="AK880" s="17"/>
      <c r="AL880" s="17"/>
      <c r="AM880" s="17"/>
      <c r="AN880" s="17"/>
      <c r="AO880" s="17"/>
      <c r="AP880" s="17"/>
      <c r="AQ880" s="17"/>
      <c r="AR880" s="17"/>
      <c r="AS880" s="17"/>
      <c r="AT880" s="17"/>
      <c r="AU880" s="17"/>
      <c r="AV880" s="17"/>
      <c r="AW880" s="17"/>
      <c r="AX880" s="17"/>
      <c r="AY880" s="17"/>
      <c r="AZ880" s="17"/>
      <c r="BA880" s="17"/>
      <c r="BB880" s="17"/>
      <c r="BC880" s="17"/>
      <c r="BD880" s="17"/>
      <c r="BE880" s="17"/>
    </row>
    <row r="881" spans="1:57" s="20" customFormat="1" ht="12.75" customHeight="1" x14ac:dyDescent="0.25">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c r="AA881" s="17"/>
      <c r="AB881" s="17"/>
      <c r="AC881" s="17"/>
      <c r="AD881" s="17"/>
      <c r="AE881" s="17"/>
      <c r="AF881" s="17"/>
      <c r="AG881" s="17"/>
      <c r="AH881" s="17"/>
      <c r="AI881" s="17"/>
      <c r="AJ881" s="17"/>
      <c r="AK881" s="17"/>
      <c r="AL881" s="17"/>
      <c r="AM881" s="17"/>
      <c r="AN881" s="17"/>
      <c r="AO881" s="17"/>
      <c r="AP881" s="17"/>
      <c r="AQ881" s="17"/>
      <c r="AR881" s="17"/>
      <c r="AS881" s="17"/>
      <c r="AT881" s="17"/>
      <c r="AU881" s="17"/>
      <c r="AV881" s="17"/>
      <c r="AW881" s="17"/>
      <c r="AX881" s="17"/>
      <c r="AY881" s="17"/>
      <c r="AZ881" s="17"/>
      <c r="BA881" s="17"/>
      <c r="BB881" s="17"/>
      <c r="BC881" s="17"/>
      <c r="BD881" s="17"/>
      <c r="BE881" s="17"/>
    </row>
    <row r="882" spans="1:57" s="20" customFormat="1" ht="12.75" customHeight="1" x14ac:dyDescent="0.25">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c r="AA882" s="17"/>
      <c r="AB882" s="17"/>
      <c r="AC882" s="17"/>
      <c r="AD882" s="17"/>
      <c r="AE882" s="17"/>
      <c r="AF882" s="17"/>
      <c r="AG882" s="17"/>
      <c r="AH882" s="17"/>
      <c r="AI882" s="17"/>
      <c r="AJ882" s="17"/>
      <c r="AK882" s="17"/>
      <c r="AL882" s="17"/>
      <c r="AM882" s="17"/>
      <c r="AN882" s="17"/>
      <c r="AO882" s="17"/>
      <c r="AP882" s="17"/>
      <c r="AQ882" s="17"/>
      <c r="AR882" s="17"/>
      <c r="AS882" s="17"/>
      <c r="AT882" s="17"/>
      <c r="AU882" s="17"/>
      <c r="AV882" s="17"/>
      <c r="AW882" s="17"/>
      <c r="AX882" s="17"/>
      <c r="AY882" s="17"/>
      <c r="AZ882" s="17"/>
      <c r="BA882" s="17"/>
      <c r="BB882" s="17"/>
      <c r="BC882" s="17"/>
      <c r="BD882" s="17"/>
      <c r="BE882" s="17"/>
    </row>
    <row r="883" spans="1:57" s="20" customFormat="1" ht="12.75" customHeight="1" x14ac:dyDescent="0.25">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c r="AA883" s="17"/>
      <c r="AB883" s="17"/>
      <c r="AC883" s="17"/>
      <c r="AD883" s="17"/>
      <c r="AE883" s="17"/>
      <c r="AF883" s="17"/>
      <c r="AG883" s="17"/>
      <c r="AH883" s="17"/>
      <c r="AI883" s="17"/>
      <c r="AJ883" s="17"/>
      <c r="AK883" s="17"/>
      <c r="AL883" s="17"/>
      <c r="AM883" s="17"/>
      <c r="AN883" s="17"/>
      <c r="AO883" s="17"/>
      <c r="AP883" s="17"/>
      <c r="AQ883" s="17"/>
      <c r="AR883" s="17"/>
      <c r="AS883" s="17"/>
      <c r="AT883" s="17"/>
      <c r="AU883" s="17"/>
      <c r="AV883" s="17"/>
      <c r="AW883" s="17"/>
      <c r="AX883" s="17"/>
      <c r="AY883" s="17"/>
      <c r="AZ883" s="17"/>
      <c r="BA883" s="17"/>
      <c r="BB883" s="17"/>
      <c r="BC883" s="17"/>
      <c r="BD883" s="17"/>
      <c r="BE883" s="17"/>
    </row>
    <row r="884" spans="1:57" s="20" customFormat="1" ht="12.75" customHeight="1" x14ac:dyDescent="0.25">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c r="AA884" s="17"/>
      <c r="AB884" s="17"/>
      <c r="AC884" s="17"/>
      <c r="AD884" s="17"/>
      <c r="AE884" s="17"/>
      <c r="AF884" s="17"/>
      <c r="AG884" s="17"/>
      <c r="AH884" s="17"/>
      <c r="AI884" s="17"/>
      <c r="AJ884" s="17"/>
      <c r="AK884" s="17"/>
      <c r="AL884" s="17"/>
      <c r="AM884" s="17"/>
      <c r="AN884" s="17"/>
      <c r="AO884" s="17"/>
      <c r="AP884" s="17"/>
      <c r="AQ884" s="17"/>
      <c r="AR884" s="17"/>
      <c r="AS884" s="17"/>
      <c r="AT884" s="17"/>
      <c r="AU884" s="17"/>
      <c r="AV884" s="17"/>
      <c r="AW884" s="17"/>
      <c r="AX884" s="17"/>
      <c r="AY884" s="17"/>
      <c r="AZ884" s="17"/>
      <c r="BA884" s="17"/>
      <c r="BB884" s="17"/>
      <c r="BC884" s="17"/>
      <c r="BD884" s="17"/>
      <c r="BE884" s="17"/>
    </row>
    <row r="885" spans="1:57" s="20" customFormat="1" ht="12.75" customHeight="1" x14ac:dyDescent="0.25">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c r="AA885" s="17"/>
      <c r="AB885" s="17"/>
      <c r="AC885" s="17"/>
      <c r="AD885" s="17"/>
      <c r="AE885" s="17"/>
      <c r="AF885" s="17"/>
      <c r="AG885" s="17"/>
      <c r="AH885" s="17"/>
      <c r="AI885" s="17"/>
      <c r="AJ885" s="17"/>
      <c r="AK885" s="17"/>
      <c r="AL885" s="17"/>
      <c r="AM885" s="17"/>
      <c r="AN885" s="17"/>
      <c r="AO885" s="17"/>
      <c r="AP885" s="17"/>
      <c r="AQ885" s="17"/>
      <c r="AR885" s="17"/>
      <c r="AS885" s="17"/>
      <c r="AT885" s="17"/>
      <c r="AU885" s="17"/>
      <c r="AV885" s="17"/>
      <c r="AW885" s="17"/>
      <c r="AX885" s="17"/>
      <c r="AY885" s="17"/>
      <c r="AZ885" s="17"/>
      <c r="BA885" s="17"/>
      <c r="BB885" s="17"/>
      <c r="BC885" s="17"/>
      <c r="BD885" s="17"/>
      <c r="BE885" s="17"/>
    </row>
    <row r="886" spans="1:57" s="20" customFormat="1" ht="12.75" customHeight="1" x14ac:dyDescent="0.25">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c r="AA886" s="17"/>
      <c r="AB886" s="17"/>
      <c r="AC886" s="17"/>
      <c r="AD886" s="17"/>
      <c r="AE886" s="17"/>
      <c r="AF886" s="17"/>
      <c r="AG886" s="17"/>
      <c r="AH886" s="17"/>
      <c r="AI886" s="17"/>
      <c r="AJ886" s="17"/>
      <c r="AK886" s="17"/>
      <c r="AL886" s="17"/>
      <c r="AM886" s="17"/>
      <c r="AN886" s="17"/>
      <c r="AO886" s="17"/>
      <c r="AP886" s="17"/>
      <c r="AQ886" s="17"/>
      <c r="AR886" s="17"/>
      <c r="AS886" s="17"/>
      <c r="AT886" s="17"/>
      <c r="AU886" s="17"/>
      <c r="AV886" s="17"/>
      <c r="AW886" s="17"/>
      <c r="AX886" s="17"/>
      <c r="AY886" s="17"/>
      <c r="AZ886" s="17"/>
      <c r="BA886" s="17"/>
      <c r="BB886" s="17"/>
      <c r="BC886" s="17"/>
      <c r="BD886" s="17"/>
      <c r="BE886" s="17"/>
    </row>
    <row r="887" spans="1:57" s="20" customFormat="1" ht="12.75" customHeight="1" x14ac:dyDescent="0.25">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c r="AA887" s="17"/>
      <c r="AB887" s="17"/>
      <c r="AC887" s="17"/>
      <c r="AD887" s="17"/>
      <c r="AE887" s="17"/>
      <c r="AF887" s="17"/>
      <c r="AG887" s="17"/>
      <c r="AH887" s="17"/>
      <c r="AI887" s="17"/>
      <c r="AJ887" s="17"/>
      <c r="AK887" s="17"/>
      <c r="AL887" s="17"/>
      <c r="AM887" s="17"/>
      <c r="AN887" s="17"/>
      <c r="AO887" s="17"/>
      <c r="AP887" s="17"/>
      <c r="AQ887" s="17"/>
      <c r="AR887" s="17"/>
      <c r="AS887" s="17"/>
      <c r="AT887" s="17"/>
      <c r="AU887" s="17"/>
      <c r="AV887" s="17"/>
      <c r="AW887" s="17"/>
      <c r="AX887" s="17"/>
      <c r="AY887" s="17"/>
      <c r="AZ887" s="17"/>
      <c r="BA887" s="17"/>
      <c r="BB887" s="17"/>
      <c r="BC887" s="17"/>
      <c r="BD887" s="17"/>
      <c r="BE887" s="17"/>
    </row>
    <row r="888" spans="1:57" s="20" customFormat="1" ht="12.75" customHeight="1" x14ac:dyDescent="0.25">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c r="AA888" s="17"/>
      <c r="AB888" s="17"/>
      <c r="AC888" s="17"/>
      <c r="AD888" s="17"/>
      <c r="AE888" s="17"/>
      <c r="AF888" s="17"/>
      <c r="AG888" s="17"/>
      <c r="AH888" s="17"/>
      <c r="AI888" s="17"/>
      <c r="AJ888" s="17"/>
      <c r="AK888" s="17"/>
      <c r="AL888" s="17"/>
      <c r="AM888" s="17"/>
      <c r="AN888" s="17"/>
      <c r="AO888" s="17"/>
      <c r="AP888" s="17"/>
      <c r="AQ888" s="17"/>
      <c r="AR888" s="17"/>
      <c r="AS888" s="17"/>
      <c r="AT888" s="17"/>
      <c r="AU888" s="17"/>
      <c r="AV888" s="17"/>
      <c r="AW888" s="17"/>
      <c r="AX888" s="17"/>
      <c r="AY888" s="17"/>
      <c r="AZ888" s="17"/>
      <c r="BA888" s="17"/>
      <c r="BB888" s="17"/>
      <c r="BC888" s="17"/>
      <c r="BD888" s="17"/>
      <c r="BE888" s="17"/>
    </row>
    <row r="889" spans="1:57" s="20" customFormat="1" ht="12.75" customHeight="1" x14ac:dyDescent="0.25">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c r="AA889" s="17"/>
      <c r="AB889" s="17"/>
      <c r="AC889" s="17"/>
      <c r="AD889" s="17"/>
      <c r="AE889" s="17"/>
      <c r="AF889" s="17"/>
      <c r="AG889" s="17"/>
      <c r="AH889" s="17"/>
      <c r="AI889" s="17"/>
      <c r="AJ889" s="17"/>
      <c r="AK889" s="17"/>
      <c r="AL889" s="17"/>
      <c r="AM889" s="17"/>
      <c r="AN889" s="17"/>
      <c r="AO889" s="17"/>
      <c r="AP889" s="17"/>
      <c r="AQ889" s="17"/>
      <c r="AR889" s="17"/>
      <c r="AS889" s="17"/>
      <c r="AT889" s="17"/>
      <c r="AU889" s="17"/>
      <c r="AV889" s="17"/>
      <c r="AW889" s="17"/>
      <c r="AX889" s="17"/>
      <c r="AY889" s="17"/>
      <c r="AZ889" s="17"/>
      <c r="BA889" s="17"/>
      <c r="BB889" s="17"/>
      <c r="BC889" s="17"/>
      <c r="BD889" s="17"/>
      <c r="BE889" s="17"/>
    </row>
    <row r="890" spans="1:57" s="20" customFormat="1" ht="12.75" customHeight="1" x14ac:dyDescent="0.25">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c r="AA890" s="17"/>
      <c r="AB890" s="17"/>
      <c r="AC890" s="17"/>
      <c r="AD890" s="17"/>
      <c r="AE890" s="17"/>
      <c r="AF890" s="17"/>
      <c r="AG890" s="17"/>
      <c r="AH890" s="17"/>
      <c r="AI890" s="17"/>
      <c r="AJ890" s="17"/>
      <c r="AK890" s="17"/>
      <c r="AL890" s="17"/>
      <c r="AM890" s="17"/>
      <c r="AN890" s="17"/>
      <c r="AO890" s="17"/>
      <c r="AP890" s="17"/>
      <c r="AQ890" s="17"/>
      <c r="AR890" s="17"/>
      <c r="AS890" s="17"/>
      <c r="AT890" s="17"/>
      <c r="AU890" s="17"/>
      <c r="AV890" s="17"/>
      <c r="AW890" s="17"/>
      <c r="AX890" s="17"/>
      <c r="AY890" s="17"/>
      <c r="AZ890" s="17"/>
      <c r="BA890" s="17"/>
      <c r="BB890" s="17"/>
      <c r="BC890" s="17"/>
      <c r="BD890" s="17"/>
      <c r="BE890" s="17"/>
    </row>
    <row r="891" spans="1:57" s="20" customFormat="1" ht="12.75" customHeight="1" x14ac:dyDescent="0.25">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c r="AA891" s="17"/>
      <c r="AB891" s="17"/>
      <c r="AC891" s="17"/>
      <c r="AD891" s="17"/>
      <c r="AE891" s="17"/>
      <c r="AF891" s="17"/>
      <c r="AG891" s="17"/>
      <c r="AH891" s="17"/>
      <c r="AI891" s="17"/>
      <c r="AJ891" s="17"/>
      <c r="AK891" s="17"/>
      <c r="AL891" s="17"/>
      <c r="AM891" s="17"/>
      <c r="AN891" s="17"/>
      <c r="AO891" s="17"/>
      <c r="AP891" s="17"/>
      <c r="AQ891" s="17"/>
      <c r="AR891" s="17"/>
      <c r="AS891" s="17"/>
      <c r="AT891" s="17"/>
      <c r="AU891" s="17"/>
      <c r="AV891" s="17"/>
      <c r="AW891" s="17"/>
      <c r="AX891" s="17"/>
      <c r="AY891" s="17"/>
      <c r="AZ891" s="17"/>
      <c r="BA891" s="17"/>
      <c r="BB891" s="17"/>
      <c r="BC891" s="17"/>
      <c r="BD891" s="17"/>
      <c r="BE891" s="17"/>
    </row>
    <row r="892" spans="1:57" s="20" customFormat="1" ht="12.75" customHeight="1" x14ac:dyDescent="0.25">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c r="AA892" s="17"/>
      <c r="AB892" s="17"/>
      <c r="AC892" s="17"/>
      <c r="AD892" s="17"/>
      <c r="AE892" s="17"/>
      <c r="AF892" s="17"/>
      <c r="AG892" s="17"/>
      <c r="AH892" s="17"/>
      <c r="AI892" s="17"/>
      <c r="AJ892" s="17"/>
      <c r="AK892" s="17"/>
      <c r="AL892" s="17"/>
      <c r="AM892" s="17"/>
      <c r="AN892" s="17"/>
      <c r="AO892" s="17"/>
      <c r="AP892" s="17"/>
      <c r="AQ892" s="17"/>
      <c r="AR892" s="17"/>
      <c r="AS892" s="17"/>
      <c r="AT892" s="17"/>
      <c r="AU892" s="17"/>
      <c r="AV892" s="17"/>
      <c r="AW892" s="17"/>
      <c r="AX892" s="17"/>
      <c r="AY892" s="17"/>
      <c r="AZ892" s="17"/>
      <c r="BA892" s="17"/>
      <c r="BB892" s="17"/>
      <c r="BC892" s="17"/>
      <c r="BD892" s="17"/>
      <c r="BE892" s="17"/>
    </row>
    <row r="893" spans="1:57" s="20" customFormat="1" ht="12.75" customHeight="1" x14ac:dyDescent="0.25">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c r="AA893" s="17"/>
      <c r="AB893" s="17"/>
      <c r="AC893" s="17"/>
      <c r="AD893" s="17"/>
      <c r="AE893" s="17"/>
      <c r="AF893" s="17"/>
      <c r="AG893" s="17"/>
      <c r="AH893" s="17"/>
      <c r="AI893" s="17"/>
      <c r="AJ893" s="17"/>
      <c r="AK893" s="17"/>
      <c r="AL893" s="17"/>
      <c r="AM893" s="17"/>
      <c r="AN893" s="17"/>
      <c r="AO893" s="17"/>
      <c r="AP893" s="17"/>
      <c r="AQ893" s="17"/>
      <c r="AR893" s="17"/>
      <c r="AS893" s="17"/>
      <c r="AT893" s="17"/>
      <c r="AU893" s="17"/>
      <c r="AV893" s="17"/>
      <c r="AW893" s="17"/>
      <c r="AX893" s="17"/>
      <c r="AY893" s="17"/>
      <c r="AZ893" s="17"/>
      <c r="BA893" s="17"/>
      <c r="BB893" s="17"/>
      <c r="BC893" s="17"/>
      <c r="BD893" s="17"/>
      <c r="BE893" s="17"/>
    </row>
    <row r="894" spans="1:57" s="20" customFormat="1" ht="12.75" customHeight="1" x14ac:dyDescent="0.25">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c r="AA894" s="17"/>
      <c r="AB894" s="17"/>
      <c r="AC894" s="17"/>
      <c r="AD894" s="17"/>
      <c r="AE894" s="17"/>
      <c r="AF894" s="17"/>
      <c r="AG894" s="17"/>
      <c r="AH894" s="17"/>
      <c r="AI894" s="17"/>
      <c r="AJ894" s="17"/>
      <c r="AK894" s="17"/>
      <c r="AL894" s="17"/>
      <c r="AM894" s="17"/>
      <c r="AN894" s="17"/>
      <c r="AO894" s="17"/>
      <c r="AP894" s="17"/>
      <c r="AQ894" s="17"/>
      <c r="AR894" s="17"/>
      <c r="AS894" s="17"/>
      <c r="AT894" s="17"/>
      <c r="AU894" s="17"/>
      <c r="AV894" s="17"/>
      <c r="AW894" s="17"/>
      <c r="AX894" s="17"/>
      <c r="AY894" s="17"/>
      <c r="AZ894" s="17"/>
      <c r="BA894" s="17"/>
      <c r="BB894" s="17"/>
      <c r="BC894" s="17"/>
      <c r="BD894" s="17"/>
      <c r="BE894" s="17"/>
    </row>
    <row r="895" spans="1:57" s="20" customFormat="1" ht="12.75" customHeight="1" x14ac:dyDescent="0.25">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c r="AA895" s="17"/>
      <c r="AB895" s="17"/>
      <c r="AC895" s="17"/>
      <c r="AD895" s="17"/>
      <c r="AE895" s="17"/>
      <c r="AF895" s="17"/>
      <c r="AG895" s="17"/>
      <c r="AH895" s="17"/>
      <c r="AI895" s="17"/>
      <c r="AJ895" s="17"/>
      <c r="AK895" s="17"/>
      <c r="AL895" s="17"/>
      <c r="AM895" s="17"/>
      <c r="AN895" s="17"/>
      <c r="AO895" s="17"/>
      <c r="AP895" s="17"/>
      <c r="AQ895" s="17"/>
      <c r="AR895" s="17"/>
      <c r="AS895" s="17"/>
      <c r="AT895" s="17"/>
      <c r="AU895" s="17"/>
      <c r="AV895" s="17"/>
      <c r="AW895" s="17"/>
      <c r="AX895" s="17"/>
      <c r="AY895" s="17"/>
      <c r="AZ895" s="17"/>
      <c r="BA895" s="17"/>
      <c r="BB895" s="17"/>
      <c r="BC895" s="17"/>
      <c r="BD895" s="17"/>
      <c r="BE895" s="17"/>
    </row>
    <row r="896" spans="1:57" s="20" customFormat="1" ht="12.75" customHeight="1" x14ac:dyDescent="0.25">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c r="AA896" s="17"/>
      <c r="AB896" s="17"/>
      <c r="AC896" s="17"/>
      <c r="AD896" s="17"/>
      <c r="AE896" s="17"/>
      <c r="AF896" s="17"/>
      <c r="AG896" s="17"/>
      <c r="AH896" s="17"/>
      <c r="AI896" s="17"/>
      <c r="AJ896" s="17"/>
      <c r="AK896" s="17"/>
      <c r="AL896" s="17"/>
      <c r="AM896" s="17"/>
      <c r="AN896" s="17"/>
      <c r="AO896" s="17"/>
      <c r="AP896" s="17"/>
      <c r="AQ896" s="17"/>
      <c r="AR896" s="17"/>
      <c r="AS896" s="17"/>
      <c r="AT896" s="17"/>
      <c r="AU896" s="17"/>
      <c r="AV896" s="17"/>
      <c r="AW896" s="17"/>
      <c r="AX896" s="17"/>
      <c r="AY896" s="17"/>
      <c r="AZ896" s="17"/>
      <c r="BA896" s="17"/>
      <c r="BB896" s="17"/>
      <c r="BC896" s="17"/>
      <c r="BD896" s="17"/>
      <c r="BE896" s="17"/>
    </row>
    <row r="897" spans="1:57" s="20" customFormat="1" ht="12.75" customHeight="1" x14ac:dyDescent="0.25">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c r="AA897" s="17"/>
      <c r="AB897" s="17"/>
      <c r="AC897" s="17"/>
      <c r="AD897" s="17"/>
      <c r="AE897" s="17"/>
      <c r="AF897" s="17"/>
      <c r="AG897" s="17"/>
      <c r="AH897" s="17"/>
      <c r="AI897" s="17"/>
      <c r="AJ897" s="17"/>
      <c r="AK897" s="17"/>
      <c r="AL897" s="17"/>
      <c r="AM897" s="17"/>
      <c r="AN897" s="17"/>
      <c r="AO897" s="17"/>
      <c r="AP897" s="17"/>
      <c r="AQ897" s="17"/>
      <c r="AR897" s="17"/>
      <c r="AS897" s="17"/>
      <c r="AT897" s="17"/>
      <c r="AU897" s="17"/>
      <c r="AV897" s="17"/>
      <c r="AW897" s="17"/>
      <c r="AX897" s="17"/>
      <c r="AY897" s="17"/>
      <c r="AZ897" s="17"/>
      <c r="BA897" s="17"/>
      <c r="BB897" s="17"/>
      <c r="BC897" s="17"/>
      <c r="BD897" s="17"/>
      <c r="BE897" s="17"/>
    </row>
    <row r="898" spans="1:57" s="20" customFormat="1" ht="12.75" customHeight="1" x14ac:dyDescent="0.25">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c r="AA898" s="17"/>
      <c r="AB898" s="17"/>
      <c r="AC898" s="17"/>
      <c r="AD898" s="17"/>
      <c r="AE898" s="17"/>
      <c r="AF898" s="17"/>
      <c r="AG898" s="17"/>
      <c r="AH898" s="17"/>
      <c r="AI898" s="17"/>
      <c r="AJ898" s="17"/>
      <c r="AK898" s="17"/>
      <c r="AL898" s="17"/>
      <c r="AM898" s="17"/>
      <c r="AN898" s="17"/>
      <c r="AO898" s="17"/>
      <c r="AP898" s="17"/>
      <c r="AQ898" s="17"/>
      <c r="AR898" s="17"/>
      <c r="AS898" s="17"/>
      <c r="AT898" s="17"/>
      <c r="AU898" s="17"/>
      <c r="AV898" s="17"/>
      <c r="AW898" s="17"/>
      <c r="AX898" s="17"/>
      <c r="AY898" s="17"/>
      <c r="AZ898" s="17"/>
      <c r="BA898" s="17"/>
      <c r="BB898" s="17"/>
      <c r="BC898" s="17"/>
      <c r="BD898" s="17"/>
      <c r="BE898" s="17"/>
    </row>
    <row r="899" spans="1:57" s="20" customFormat="1" ht="12.75" customHeight="1" x14ac:dyDescent="0.25">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c r="AA899" s="17"/>
      <c r="AB899" s="17"/>
      <c r="AC899" s="17"/>
      <c r="AD899" s="17"/>
      <c r="AE899" s="17"/>
      <c r="AF899" s="17"/>
      <c r="AG899" s="17"/>
      <c r="AH899" s="17"/>
      <c r="AI899" s="17"/>
      <c r="AJ899" s="17"/>
      <c r="AK899" s="17"/>
      <c r="AL899" s="17"/>
      <c r="AM899" s="17"/>
      <c r="AN899" s="17"/>
      <c r="AO899" s="17"/>
      <c r="AP899" s="17"/>
      <c r="AQ899" s="17"/>
      <c r="AR899" s="17"/>
      <c r="AS899" s="17"/>
      <c r="AT899" s="17"/>
      <c r="AU899" s="17"/>
      <c r="AV899" s="17"/>
      <c r="AW899" s="17"/>
      <c r="AX899" s="17"/>
      <c r="AY899" s="17"/>
      <c r="AZ899" s="17"/>
      <c r="BA899" s="17"/>
      <c r="BB899" s="17"/>
      <c r="BC899" s="17"/>
      <c r="BD899" s="17"/>
      <c r="BE899" s="17"/>
    </row>
    <row r="900" spans="1:57" s="20" customFormat="1" ht="12.75" customHeight="1" x14ac:dyDescent="0.25">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c r="AA900" s="17"/>
      <c r="AB900" s="17"/>
      <c r="AC900" s="17"/>
      <c r="AD900" s="17"/>
      <c r="AE900" s="17"/>
      <c r="AF900" s="17"/>
      <c r="AG900" s="17"/>
      <c r="AH900" s="17"/>
      <c r="AI900" s="17"/>
      <c r="AJ900" s="17"/>
      <c r="AK900" s="17"/>
      <c r="AL900" s="17"/>
      <c r="AM900" s="17"/>
      <c r="AN900" s="17"/>
      <c r="AO900" s="17"/>
      <c r="AP900" s="17"/>
      <c r="AQ900" s="17"/>
      <c r="AR900" s="17"/>
      <c r="AS900" s="17"/>
      <c r="AT900" s="17"/>
      <c r="AU900" s="17"/>
      <c r="AV900" s="17"/>
      <c r="AW900" s="17"/>
      <c r="AX900" s="17"/>
      <c r="AY900" s="17"/>
      <c r="AZ900" s="17"/>
      <c r="BA900" s="17"/>
      <c r="BB900" s="17"/>
      <c r="BC900" s="17"/>
      <c r="BD900" s="17"/>
      <c r="BE900" s="17"/>
    </row>
    <row r="901" spans="1:57" s="20" customFormat="1" ht="12.75" customHeight="1" x14ac:dyDescent="0.25">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c r="AA901" s="17"/>
      <c r="AB901" s="17"/>
      <c r="AC901" s="17"/>
      <c r="AD901" s="17"/>
      <c r="AE901" s="17"/>
      <c r="AF901" s="17"/>
      <c r="AG901" s="17"/>
      <c r="AH901" s="17"/>
      <c r="AI901" s="17"/>
      <c r="AJ901" s="17"/>
      <c r="AK901" s="17"/>
      <c r="AL901" s="17"/>
      <c r="AM901" s="17"/>
      <c r="AN901" s="17"/>
      <c r="AO901" s="17"/>
      <c r="AP901" s="17"/>
      <c r="AQ901" s="17"/>
      <c r="AR901" s="17"/>
      <c r="AS901" s="17"/>
      <c r="AT901" s="17"/>
      <c r="AU901" s="17"/>
      <c r="AV901" s="17"/>
      <c r="AW901" s="17"/>
      <c r="AX901" s="17"/>
      <c r="AY901" s="17"/>
      <c r="AZ901" s="17"/>
      <c r="BA901" s="17"/>
      <c r="BB901" s="17"/>
      <c r="BC901" s="17"/>
      <c r="BD901" s="17"/>
      <c r="BE901" s="17"/>
    </row>
    <row r="902" spans="1:57" s="20" customFormat="1" ht="12.75" customHeight="1" x14ac:dyDescent="0.25">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c r="AA902" s="17"/>
      <c r="AB902" s="17"/>
      <c r="AC902" s="17"/>
      <c r="AD902" s="17"/>
      <c r="AE902" s="17"/>
      <c r="AF902" s="17"/>
      <c r="AG902" s="17"/>
      <c r="AH902" s="17"/>
      <c r="AI902" s="17"/>
      <c r="AJ902" s="17"/>
      <c r="AK902" s="17"/>
      <c r="AL902" s="17"/>
      <c r="AM902" s="17"/>
      <c r="AN902" s="17"/>
      <c r="AO902" s="17"/>
      <c r="AP902" s="17"/>
      <c r="AQ902" s="17"/>
      <c r="AR902" s="17"/>
      <c r="AS902" s="17"/>
      <c r="AT902" s="17"/>
      <c r="AU902" s="17"/>
      <c r="AV902" s="17"/>
      <c r="AW902" s="17"/>
      <c r="AX902" s="17"/>
      <c r="AY902" s="17"/>
      <c r="AZ902" s="17"/>
      <c r="BA902" s="17"/>
      <c r="BB902" s="17"/>
      <c r="BC902" s="17"/>
      <c r="BD902" s="17"/>
      <c r="BE902" s="17"/>
    </row>
    <row r="903" spans="1:57" s="20" customFormat="1" ht="12.75" customHeight="1" x14ac:dyDescent="0.25">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c r="AA903" s="17"/>
      <c r="AB903" s="17"/>
      <c r="AC903" s="17"/>
      <c r="AD903" s="17"/>
      <c r="AE903" s="17"/>
      <c r="AF903" s="17"/>
      <c r="AG903" s="17"/>
      <c r="AH903" s="17"/>
      <c r="AI903" s="17"/>
      <c r="AJ903" s="17"/>
      <c r="AK903" s="17"/>
      <c r="AL903" s="17"/>
      <c r="AM903" s="17"/>
      <c r="AN903" s="17"/>
      <c r="AO903" s="17"/>
      <c r="AP903" s="17"/>
      <c r="AQ903" s="17"/>
      <c r="AR903" s="17"/>
      <c r="AS903" s="17"/>
      <c r="AT903" s="17"/>
      <c r="AU903" s="17"/>
      <c r="AV903" s="17"/>
      <c r="AW903" s="17"/>
      <c r="AX903" s="17"/>
      <c r="AY903" s="17"/>
      <c r="AZ903" s="17"/>
      <c r="BA903" s="17"/>
      <c r="BB903" s="17"/>
      <c r="BC903" s="17"/>
      <c r="BD903" s="17"/>
      <c r="BE903" s="17"/>
    </row>
    <row r="904" spans="1:57" s="20" customFormat="1" ht="12.75" customHeight="1" x14ac:dyDescent="0.25">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c r="AA904" s="17"/>
      <c r="AB904" s="17"/>
      <c r="AC904" s="17"/>
      <c r="AD904" s="17"/>
      <c r="AE904" s="17"/>
      <c r="AF904" s="17"/>
      <c r="AG904" s="17"/>
      <c r="AH904" s="17"/>
      <c r="AI904" s="17"/>
      <c r="AJ904" s="17"/>
      <c r="AK904" s="17"/>
      <c r="AL904" s="17"/>
      <c r="AM904" s="17"/>
      <c r="AN904" s="17"/>
      <c r="AO904" s="17"/>
      <c r="AP904" s="17"/>
      <c r="AQ904" s="17"/>
      <c r="AR904" s="17"/>
      <c r="AS904" s="17"/>
      <c r="AT904" s="17"/>
      <c r="AU904" s="17"/>
      <c r="AV904" s="17"/>
      <c r="AW904" s="17"/>
      <c r="AX904" s="17"/>
      <c r="AY904" s="17"/>
      <c r="AZ904" s="17"/>
      <c r="BA904" s="17"/>
      <c r="BB904" s="17"/>
      <c r="BC904" s="17"/>
      <c r="BD904" s="17"/>
      <c r="BE904" s="17"/>
    </row>
    <row r="905" spans="1:57" s="20" customFormat="1" ht="12.75" customHeight="1" x14ac:dyDescent="0.25">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c r="AA905" s="17"/>
      <c r="AB905" s="17"/>
      <c r="AC905" s="17"/>
      <c r="AD905" s="17"/>
      <c r="AE905" s="17"/>
      <c r="AF905" s="17"/>
      <c r="AG905" s="17"/>
      <c r="AH905" s="17"/>
      <c r="AI905" s="17"/>
      <c r="AJ905" s="17"/>
      <c r="AK905" s="17"/>
      <c r="AL905" s="17"/>
      <c r="AM905" s="17"/>
      <c r="AN905" s="17"/>
      <c r="AO905" s="17"/>
      <c r="AP905" s="17"/>
      <c r="AQ905" s="17"/>
      <c r="AR905" s="17"/>
      <c r="AS905" s="17"/>
      <c r="AT905" s="17"/>
      <c r="AU905" s="17"/>
      <c r="AV905" s="17"/>
      <c r="AW905" s="17"/>
      <c r="AX905" s="17"/>
      <c r="AY905" s="17"/>
      <c r="AZ905" s="17"/>
      <c r="BA905" s="17"/>
      <c r="BB905" s="17"/>
      <c r="BC905" s="17"/>
      <c r="BD905" s="17"/>
      <c r="BE905" s="17"/>
    </row>
    <row r="906" spans="1:57" s="20" customFormat="1" ht="12.75" customHeight="1" x14ac:dyDescent="0.25">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c r="AA906" s="17"/>
      <c r="AB906" s="17"/>
      <c r="AC906" s="17"/>
      <c r="AD906" s="17"/>
      <c r="AE906" s="17"/>
      <c r="AF906" s="17"/>
      <c r="AG906" s="17"/>
      <c r="AH906" s="17"/>
      <c r="AI906" s="17"/>
      <c r="AJ906" s="17"/>
      <c r="AK906" s="17"/>
      <c r="AL906" s="17"/>
      <c r="AM906" s="17"/>
      <c r="AN906" s="17"/>
      <c r="AO906" s="17"/>
      <c r="AP906" s="17"/>
      <c r="AQ906" s="17"/>
      <c r="AR906" s="17"/>
      <c r="AS906" s="17"/>
      <c r="AT906" s="17"/>
      <c r="AU906" s="17"/>
      <c r="AV906" s="17"/>
      <c r="AW906" s="17"/>
      <c r="AX906" s="17"/>
      <c r="AY906" s="17"/>
      <c r="AZ906" s="17"/>
      <c r="BA906" s="17"/>
      <c r="BB906" s="17"/>
      <c r="BC906" s="17"/>
      <c r="BD906" s="17"/>
      <c r="BE906" s="17"/>
    </row>
    <row r="907" spans="1:57" s="20" customFormat="1" ht="12.75" customHeight="1" x14ac:dyDescent="0.25">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c r="AA907" s="17"/>
      <c r="AB907" s="17"/>
      <c r="AC907" s="17"/>
      <c r="AD907" s="17"/>
      <c r="AE907" s="17"/>
      <c r="AF907" s="17"/>
      <c r="AG907" s="17"/>
      <c r="AH907" s="17"/>
      <c r="AI907" s="17"/>
      <c r="AJ907" s="17"/>
      <c r="AK907" s="17"/>
      <c r="AL907" s="17"/>
      <c r="AM907" s="17"/>
      <c r="AN907" s="17"/>
      <c r="AO907" s="17"/>
      <c r="AP907" s="17"/>
      <c r="AQ907" s="17"/>
      <c r="AR907" s="17"/>
      <c r="AS907" s="17"/>
      <c r="AT907" s="17"/>
      <c r="AU907" s="17"/>
      <c r="AV907" s="17"/>
      <c r="AW907" s="17"/>
      <c r="AX907" s="17"/>
      <c r="AY907" s="17"/>
      <c r="AZ907" s="17"/>
      <c r="BA907" s="17"/>
      <c r="BB907" s="17"/>
      <c r="BC907" s="17"/>
      <c r="BD907" s="17"/>
      <c r="BE907" s="17"/>
    </row>
    <row r="908" spans="1:57" s="20" customFormat="1" ht="12.75" customHeight="1" x14ac:dyDescent="0.25">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c r="AA908" s="17"/>
      <c r="AB908" s="17"/>
      <c r="AC908" s="17"/>
      <c r="AD908" s="17"/>
      <c r="AE908" s="17"/>
      <c r="AF908" s="17"/>
      <c r="AG908" s="17"/>
      <c r="AH908" s="17"/>
      <c r="AI908" s="17"/>
      <c r="AJ908" s="17"/>
      <c r="AK908" s="17"/>
      <c r="AL908" s="17"/>
      <c r="AM908" s="17"/>
      <c r="AN908" s="17"/>
      <c r="AO908" s="17"/>
      <c r="AP908" s="17"/>
      <c r="AQ908" s="17"/>
      <c r="AR908" s="17"/>
      <c r="AS908" s="17"/>
      <c r="AT908" s="17"/>
      <c r="AU908" s="17"/>
      <c r="AV908" s="17"/>
      <c r="AW908" s="17"/>
      <c r="AX908" s="17"/>
      <c r="AY908" s="17"/>
      <c r="AZ908" s="17"/>
      <c r="BA908" s="17"/>
      <c r="BB908" s="17"/>
      <c r="BC908" s="17"/>
      <c r="BD908" s="17"/>
      <c r="BE908" s="17"/>
    </row>
    <row r="909" spans="1:57" s="20" customFormat="1" ht="12.75" customHeight="1" x14ac:dyDescent="0.25">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c r="AA909" s="17"/>
      <c r="AB909" s="17"/>
      <c r="AC909" s="17"/>
      <c r="AD909" s="17"/>
      <c r="AE909" s="17"/>
      <c r="AF909" s="17"/>
      <c r="AG909" s="17"/>
      <c r="AH909" s="17"/>
      <c r="AI909" s="17"/>
      <c r="AJ909" s="17"/>
      <c r="AK909" s="17"/>
      <c r="AL909" s="17"/>
      <c r="AM909" s="17"/>
      <c r="AN909" s="17"/>
      <c r="AO909" s="17"/>
      <c r="AP909" s="17"/>
      <c r="AQ909" s="17"/>
      <c r="AR909" s="17"/>
      <c r="AS909" s="17"/>
      <c r="AT909" s="17"/>
      <c r="AU909" s="17"/>
      <c r="AV909" s="17"/>
      <c r="AW909" s="17"/>
      <c r="AX909" s="17"/>
      <c r="AY909" s="17"/>
      <c r="AZ909" s="17"/>
      <c r="BA909" s="17"/>
      <c r="BB909" s="17"/>
      <c r="BC909" s="17"/>
      <c r="BD909" s="17"/>
      <c r="BE909" s="17"/>
    </row>
    <row r="910" spans="1:57" s="20" customFormat="1" ht="12.75" customHeight="1" x14ac:dyDescent="0.25">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c r="AA910" s="17"/>
      <c r="AB910" s="17"/>
      <c r="AC910" s="17"/>
      <c r="AD910" s="17"/>
      <c r="AE910" s="17"/>
      <c r="AF910" s="17"/>
      <c r="AG910" s="17"/>
      <c r="AH910" s="17"/>
      <c r="AI910" s="17"/>
      <c r="AJ910" s="17"/>
      <c r="AK910" s="17"/>
      <c r="AL910" s="17"/>
      <c r="AM910" s="17"/>
      <c r="AN910" s="17"/>
      <c r="AO910" s="17"/>
      <c r="AP910" s="17"/>
      <c r="AQ910" s="17"/>
      <c r="AR910" s="17"/>
      <c r="AS910" s="17"/>
      <c r="AT910" s="17"/>
      <c r="AU910" s="17"/>
      <c r="AV910" s="17"/>
      <c r="AW910" s="17"/>
      <c r="AX910" s="17"/>
      <c r="AY910" s="17"/>
      <c r="AZ910" s="17"/>
      <c r="BA910" s="17"/>
      <c r="BB910" s="17"/>
      <c r="BC910" s="17"/>
      <c r="BD910" s="17"/>
      <c r="BE910" s="17"/>
    </row>
    <row r="911" spans="1:57" s="20" customFormat="1" ht="12.75" customHeight="1" x14ac:dyDescent="0.25">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c r="AA911" s="17"/>
      <c r="AB911" s="17"/>
      <c r="AC911" s="17"/>
      <c r="AD911" s="17"/>
      <c r="AE911" s="17"/>
      <c r="AF911" s="17"/>
      <c r="AG911" s="17"/>
      <c r="AH911" s="17"/>
      <c r="AI911" s="17"/>
      <c r="AJ911" s="17"/>
      <c r="AK911" s="17"/>
      <c r="AL911" s="17"/>
      <c r="AM911" s="17"/>
      <c r="AN911" s="17"/>
      <c r="AO911" s="17"/>
      <c r="AP911" s="17"/>
      <c r="AQ911" s="17"/>
      <c r="AR911" s="17"/>
      <c r="AS911" s="17"/>
      <c r="AT911" s="17"/>
      <c r="AU911" s="17"/>
      <c r="AV911" s="17"/>
      <c r="AW911" s="17"/>
      <c r="AX911" s="17"/>
      <c r="AY911" s="17"/>
      <c r="AZ911" s="17"/>
      <c r="BA911" s="17"/>
      <c r="BB911" s="17"/>
      <c r="BC911" s="17"/>
      <c r="BD911" s="17"/>
      <c r="BE911" s="17"/>
    </row>
    <row r="912" spans="1:57" s="20" customFormat="1" ht="12.75" customHeight="1" x14ac:dyDescent="0.25">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c r="AA912" s="17"/>
      <c r="AB912" s="17"/>
      <c r="AC912" s="17"/>
      <c r="AD912" s="17"/>
      <c r="AE912" s="17"/>
      <c r="AF912" s="17"/>
      <c r="AG912" s="17"/>
      <c r="AH912" s="17"/>
      <c r="AI912" s="17"/>
      <c r="AJ912" s="17"/>
      <c r="AK912" s="17"/>
      <c r="AL912" s="17"/>
      <c r="AM912" s="17"/>
      <c r="AN912" s="17"/>
      <c r="AO912" s="17"/>
      <c r="AP912" s="17"/>
      <c r="AQ912" s="17"/>
      <c r="AR912" s="17"/>
      <c r="AS912" s="17"/>
      <c r="AT912" s="17"/>
      <c r="AU912" s="17"/>
      <c r="AV912" s="17"/>
      <c r="AW912" s="17"/>
      <c r="AX912" s="17"/>
      <c r="AY912" s="17"/>
      <c r="AZ912" s="17"/>
      <c r="BA912" s="17"/>
      <c r="BB912" s="17"/>
      <c r="BC912" s="17"/>
      <c r="BD912" s="17"/>
      <c r="BE912" s="17"/>
    </row>
    <row r="913" spans="1:57" s="20" customFormat="1" ht="12.75" customHeight="1" x14ac:dyDescent="0.25">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c r="AA913" s="17"/>
      <c r="AB913" s="17"/>
      <c r="AC913" s="17"/>
      <c r="AD913" s="17"/>
      <c r="AE913" s="17"/>
      <c r="AF913" s="17"/>
      <c r="AG913" s="17"/>
      <c r="AH913" s="17"/>
      <c r="AI913" s="17"/>
      <c r="AJ913" s="17"/>
      <c r="AK913" s="17"/>
      <c r="AL913" s="17"/>
      <c r="AM913" s="17"/>
      <c r="AN913" s="17"/>
      <c r="AO913" s="17"/>
      <c r="AP913" s="17"/>
      <c r="AQ913" s="17"/>
      <c r="AR913" s="17"/>
      <c r="AS913" s="17"/>
      <c r="AT913" s="17"/>
      <c r="AU913" s="17"/>
      <c r="AV913" s="17"/>
      <c r="AW913" s="17"/>
      <c r="AX913" s="17"/>
      <c r="AY913" s="17"/>
      <c r="AZ913" s="17"/>
      <c r="BA913" s="17"/>
      <c r="BB913" s="17"/>
      <c r="BC913" s="17"/>
      <c r="BD913" s="17"/>
      <c r="BE913" s="17"/>
    </row>
    <row r="914" spans="1:57" s="20" customFormat="1" ht="12.75" customHeight="1" x14ac:dyDescent="0.25">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c r="AA914" s="17"/>
      <c r="AB914" s="17"/>
      <c r="AC914" s="17"/>
      <c r="AD914" s="17"/>
      <c r="AE914" s="17"/>
      <c r="AF914" s="17"/>
      <c r="AG914" s="17"/>
      <c r="AH914" s="17"/>
      <c r="AI914" s="17"/>
      <c r="AJ914" s="17"/>
      <c r="AK914" s="17"/>
      <c r="AL914" s="17"/>
      <c r="AM914" s="17"/>
      <c r="AN914" s="17"/>
      <c r="AO914" s="17"/>
      <c r="AP914" s="17"/>
      <c r="AQ914" s="17"/>
      <c r="AR914" s="17"/>
      <c r="AS914" s="17"/>
      <c r="AT914" s="17"/>
      <c r="AU914" s="17"/>
      <c r="AV914" s="17"/>
      <c r="AW914" s="17"/>
      <c r="AX914" s="17"/>
      <c r="AY914" s="17"/>
      <c r="AZ914" s="17"/>
      <c r="BA914" s="17"/>
      <c r="BB914" s="17"/>
      <c r="BC914" s="17"/>
      <c r="BD914" s="17"/>
      <c r="BE914" s="17"/>
    </row>
    <row r="915" spans="1:57" s="20" customFormat="1" ht="12.75" customHeight="1" x14ac:dyDescent="0.25">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c r="AA915" s="17"/>
      <c r="AB915" s="17"/>
      <c r="AC915" s="17"/>
      <c r="AD915" s="17"/>
      <c r="AE915" s="17"/>
      <c r="AF915" s="17"/>
      <c r="AG915" s="17"/>
      <c r="AH915" s="17"/>
      <c r="AI915" s="17"/>
      <c r="AJ915" s="17"/>
      <c r="AK915" s="17"/>
      <c r="AL915" s="17"/>
      <c r="AM915" s="17"/>
      <c r="AN915" s="17"/>
      <c r="AO915" s="17"/>
      <c r="AP915" s="17"/>
      <c r="AQ915" s="17"/>
      <c r="AR915" s="17"/>
      <c r="AS915" s="17"/>
      <c r="AT915" s="17"/>
      <c r="AU915" s="17"/>
      <c r="AV915" s="17"/>
      <c r="AW915" s="17"/>
      <c r="AX915" s="17"/>
      <c r="AY915" s="17"/>
      <c r="AZ915" s="17"/>
      <c r="BA915" s="17"/>
      <c r="BB915" s="17"/>
      <c r="BC915" s="17"/>
      <c r="BD915" s="17"/>
      <c r="BE915" s="17"/>
    </row>
    <row r="916" spans="1:57" s="20" customFormat="1" ht="12.75" customHeight="1" x14ac:dyDescent="0.25">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c r="AA916" s="17"/>
      <c r="AB916" s="17"/>
      <c r="AC916" s="17"/>
      <c r="AD916" s="17"/>
      <c r="AE916" s="17"/>
      <c r="AF916" s="17"/>
      <c r="AG916" s="17"/>
      <c r="AH916" s="17"/>
      <c r="AI916" s="17"/>
      <c r="AJ916" s="17"/>
      <c r="AK916" s="17"/>
      <c r="AL916" s="17"/>
      <c r="AM916" s="17"/>
      <c r="AN916" s="17"/>
      <c r="AO916" s="17"/>
      <c r="AP916" s="17"/>
      <c r="AQ916" s="17"/>
      <c r="AR916" s="17"/>
      <c r="AS916" s="17"/>
      <c r="AT916" s="17"/>
      <c r="AU916" s="17"/>
      <c r="AV916" s="17"/>
      <c r="AW916" s="17"/>
      <c r="AX916" s="17"/>
      <c r="AY916" s="17"/>
      <c r="AZ916" s="17"/>
      <c r="BA916" s="17"/>
      <c r="BB916" s="17"/>
      <c r="BC916" s="17"/>
      <c r="BD916" s="17"/>
      <c r="BE916" s="17"/>
    </row>
    <row r="917" spans="1:57" s="20" customFormat="1" ht="12.75" customHeight="1" x14ac:dyDescent="0.25">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c r="AA917" s="17"/>
      <c r="AB917" s="17"/>
      <c r="AC917" s="17"/>
      <c r="AD917" s="17"/>
      <c r="AE917" s="17"/>
      <c r="AF917" s="17"/>
      <c r="AG917" s="17"/>
      <c r="AH917" s="17"/>
      <c r="AI917" s="17"/>
      <c r="AJ917" s="17"/>
      <c r="AK917" s="17"/>
      <c r="AL917" s="17"/>
      <c r="AM917" s="17"/>
      <c r="AN917" s="17"/>
      <c r="AO917" s="17"/>
      <c r="AP917" s="17"/>
      <c r="AQ917" s="17"/>
      <c r="AR917" s="17"/>
      <c r="AS917" s="17"/>
      <c r="AT917" s="17"/>
      <c r="AU917" s="17"/>
      <c r="AV917" s="17"/>
      <c r="AW917" s="17"/>
      <c r="AX917" s="17"/>
      <c r="AY917" s="17"/>
      <c r="AZ917" s="17"/>
      <c r="BA917" s="17"/>
      <c r="BB917" s="17"/>
      <c r="BC917" s="17"/>
      <c r="BD917" s="17"/>
      <c r="BE917" s="17"/>
    </row>
    <row r="918" spans="1:57" s="20" customFormat="1" ht="12.75" customHeight="1" x14ac:dyDescent="0.25">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c r="AA918" s="17"/>
      <c r="AB918" s="17"/>
      <c r="AC918" s="17"/>
      <c r="AD918" s="17"/>
      <c r="AE918" s="17"/>
      <c r="AF918" s="17"/>
      <c r="AG918" s="17"/>
      <c r="AH918" s="17"/>
      <c r="AI918" s="17"/>
      <c r="AJ918" s="17"/>
      <c r="AK918" s="17"/>
      <c r="AL918" s="17"/>
      <c r="AM918" s="17"/>
      <c r="AN918" s="17"/>
      <c r="AO918" s="17"/>
      <c r="AP918" s="17"/>
      <c r="AQ918" s="17"/>
      <c r="AR918" s="17"/>
      <c r="AS918" s="17"/>
      <c r="AT918" s="17"/>
      <c r="AU918" s="17"/>
      <c r="AV918" s="17"/>
      <c r="AW918" s="17"/>
      <c r="AX918" s="17"/>
      <c r="AY918" s="17"/>
      <c r="AZ918" s="17"/>
      <c r="BA918" s="17"/>
      <c r="BB918" s="17"/>
      <c r="BC918" s="17"/>
      <c r="BD918" s="17"/>
      <c r="BE918" s="17"/>
    </row>
    <row r="919" spans="1:57" s="20" customFormat="1" ht="12.75" customHeight="1" x14ac:dyDescent="0.25">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c r="AA919" s="17"/>
      <c r="AB919" s="17"/>
      <c r="AC919" s="17"/>
      <c r="AD919" s="17"/>
      <c r="AE919" s="17"/>
      <c r="AF919" s="17"/>
      <c r="AG919" s="17"/>
      <c r="AH919" s="17"/>
      <c r="AI919" s="17"/>
      <c r="AJ919" s="17"/>
      <c r="AK919" s="17"/>
      <c r="AL919" s="17"/>
      <c r="AM919" s="17"/>
      <c r="AN919" s="17"/>
      <c r="AO919" s="17"/>
      <c r="AP919" s="17"/>
      <c r="AQ919" s="17"/>
      <c r="AR919" s="17"/>
      <c r="AS919" s="17"/>
      <c r="AT919" s="17"/>
      <c r="AU919" s="17"/>
      <c r="AV919" s="17"/>
      <c r="AW919" s="17"/>
      <c r="AX919" s="17"/>
      <c r="AY919" s="17"/>
      <c r="AZ919" s="17"/>
      <c r="BA919" s="17"/>
      <c r="BB919" s="17"/>
      <c r="BC919" s="17"/>
      <c r="BD919" s="17"/>
      <c r="BE919" s="17"/>
    </row>
    <row r="920" spans="1:57" s="20" customFormat="1" ht="12.75" customHeight="1" x14ac:dyDescent="0.25">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c r="AA920" s="17"/>
      <c r="AB920" s="17"/>
      <c r="AC920" s="17"/>
      <c r="AD920" s="17"/>
      <c r="AE920" s="17"/>
      <c r="AF920" s="17"/>
      <c r="AG920" s="17"/>
      <c r="AH920" s="17"/>
      <c r="AI920" s="17"/>
      <c r="AJ920" s="17"/>
      <c r="AK920" s="17"/>
      <c r="AL920" s="17"/>
      <c r="AM920" s="17"/>
      <c r="AN920" s="17"/>
      <c r="AO920" s="17"/>
      <c r="AP920" s="17"/>
      <c r="AQ920" s="17"/>
      <c r="AR920" s="17"/>
      <c r="AS920" s="17"/>
      <c r="AT920" s="17"/>
      <c r="AU920" s="17"/>
      <c r="AV920" s="17"/>
      <c r="AW920" s="17"/>
      <c r="AX920" s="17"/>
      <c r="AY920" s="17"/>
      <c r="AZ920" s="17"/>
      <c r="BA920" s="17"/>
      <c r="BB920" s="17"/>
      <c r="BC920" s="17"/>
      <c r="BD920" s="17"/>
      <c r="BE920" s="17"/>
    </row>
    <row r="921" spans="1:57" s="20" customFormat="1" ht="12.75" customHeight="1" x14ac:dyDescent="0.25">
      <c r="A921" s="17"/>
      <c r="B921" s="17"/>
      <c r="C921" s="17"/>
      <c r="D921" s="17"/>
      <c r="E921" s="17"/>
      <c r="F921"/>
      <c r="G921" s="17"/>
      <c r="H921" s="17"/>
      <c r="I921" s="17"/>
      <c r="J921" s="17"/>
      <c r="K921" s="17"/>
      <c r="L921" s="17"/>
      <c r="M921" s="17"/>
      <c r="N921" s="17"/>
      <c r="O921" s="17"/>
      <c r="P921" s="17"/>
      <c r="Q921" s="17"/>
      <c r="R921" s="17"/>
      <c r="S921" s="17"/>
      <c r="T921" s="17"/>
      <c r="U921" s="17"/>
      <c r="V921" s="17"/>
      <c r="W921" s="17"/>
      <c r="X921" s="17"/>
      <c r="Y921" s="17"/>
      <c r="Z921" s="17"/>
      <c r="AA921" s="17"/>
      <c r="AB921" s="17"/>
      <c r="AC921" s="17"/>
      <c r="AD921" s="17"/>
      <c r="AE921" s="17"/>
      <c r="AF921" s="17"/>
      <c r="AG921" s="17"/>
      <c r="AH921" s="17"/>
      <c r="AI921" s="17"/>
      <c r="AJ921" s="17"/>
      <c r="AK921" s="17"/>
      <c r="AL921" s="17"/>
      <c r="AM921" s="17"/>
      <c r="AN921" s="17"/>
      <c r="AO921" s="17"/>
      <c r="AP921" s="17"/>
      <c r="AQ921" s="17"/>
      <c r="AR921" s="17"/>
      <c r="AS921" s="17"/>
      <c r="AT921" s="17"/>
      <c r="AU921" s="17"/>
      <c r="AV921" s="17"/>
      <c r="AW921" s="17"/>
      <c r="AX921" s="17"/>
      <c r="AY921" s="17"/>
      <c r="AZ921" s="17"/>
      <c r="BA921" s="17"/>
      <c r="BB921" s="17"/>
      <c r="BC921" s="17"/>
      <c r="BD921" s="17"/>
      <c r="BE921" s="17"/>
    </row>
    <row r="922" spans="1:57" ht="12.75" customHeight="1" x14ac:dyDescent="0.25"/>
    <row r="923" spans="1:57" ht="12.75" customHeight="1" x14ac:dyDescent="0.25"/>
    <row r="924" spans="1:57" ht="12.75" customHeight="1" x14ac:dyDescent="0.25"/>
    <row r="925" spans="1:57" ht="12.75" customHeight="1" x14ac:dyDescent="0.25"/>
    <row r="926" spans="1:57" ht="12.75" customHeight="1" x14ac:dyDescent="0.25"/>
    <row r="927" spans="1:57" ht="12.75" customHeight="1" x14ac:dyDescent="0.25"/>
    <row r="928" spans="1:57"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sheetData>
  <sheetProtection password="CD82" sheet="1" objects="1" scenarios="1"/>
  <mergeCells count="11">
    <mergeCell ref="A20:B20"/>
    <mergeCell ref="A23:B23"/>
    <mergeCell ref="B2:F2"/>
    <mergeCell ref="A5:B5"/>
    <mergeCell ref="A6:B6"/>
    <mergeCell ref="A8:A10"/>
    <mergeCell ref="A14:B14"/>
    <mergeCell ref="A17:B17"/>
    <mergeCell ref="A18:B18"/>
    <mergeCell ref="A19:B19"/>
    <mergeCell ref="A11:A13"/>
  </mergeCells>
  <dataValidations count="1">
    <dataValidation type="decimal" operator="greaterThanOrEqual" allowBlank="1" showErrorMessage="1" sqref="B24:B26" xr:uid="{00000000-0002-0000-0200-000000000000}">
      <formula1>0</formula1>
      <formula2>0</formula2>
    </dataValidation>
  </dataValidations>
  <pageMargins left="0.7" right="0.7" top="0.75" bottom="0.75" header="0.51180555555555551" footer="0.51180555555555551"/>
  <pageSetup paperSize="9" scale="93" firstPageNumber="0" fitToHeight="0" orientation="landscape" horizontalDpi="300" verticalDpi="300" r:id="rId1"/>
  <headerFooter alignWithMargins="0"/>
  <rowBreaks count="3" manualBreakCount="3">
    <brk id="21" max="16383" man="1"/>
    <brk id="56" max="16383" man="1"/>
    <brk id="9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CU1023"/>
  <sheetViews>
    <sheetView zoomScaleNormal="100" workbookViewId="0">
      <selection activeCell="B2" sqref="B2:F2"/>
    </sheetView>
  </sheetViews>
  <sheetFormatPr baseColWidth="10" defaultColWidth="14.42578125" defaultRowHeight="15" customHeight="1" x14ac:dyDescent="0.25"/>
  <cols>
    <col min="1" max="1" width="48.140625" style="5" customWidth="1"/>
    <col min="2" max="2" width="49.28515625" style="5" customWidth="1"/>
    <col min="3" max="3" width="18.5703125" style="5" customWidth="1"/>
    <col min="4" max="4" width="15.42578125" style="5" customWidth="1"/>
    <col min="5" max="5" width="13.42578125" style="5" customWidth="1"/>
    <col min="6" max="6" width="13.28515625" style="5" customWidth="1"/>
    <col min="7" max="8" width="14.85546875" style="5" customWidth="1"/>
    <col min="9" max="10" width="13.28515625" style="5" customWidth="1"/>
    <col min="11" max="11" width="16.28515625" style="5" customWidth="1"/>
    <col min="12" max="12" width="14.28515625" style="5" customWidth="1"/>
    <col min="13" max="13" width="16.42578125" style="5" customWidth="1"/>
    <col min="14" max="14" width="16.28515625" style="5" customWidth="1"/>
    <col min="15" max="15" width="16.7109375" style="6" customWidth="1"/>
    <col min="16" max="17" width="16.7109375" style="6" bestFit="1" customWidth="1"/>
    <col min="18" max="18" width="24.5703125" style="17" customWidth="1"/>
    <col min="19" max="23" width="10.7109375" style="17" customWidth="1"/>
    <col min="24" max="99" width="14.42578125" style="17"/>
    <col min="100" max="16384" width="14.42578125" style="5"/>
  </cols>
  <sheetData>
    <row r="1" spans="1:99" s="17" customFormat="1" ht="14.25" customHeight="1" x14ac:dyDescent="0.25"/>
    <row r="2" spans="1:99" customFormat="1" ht="45" customHeight="1" x14ac:dyDescent="0.25">
      <c r="A2" s="123" t="str">
        <f>'INFO INICIAL'!C2</f>
        <v>NOMBRE PROYECTO</v>
      </c>
      <c r="B2" s="231" t="s">
        <v>421</v>
      </c>
      <c r="C2" s="231"/>
      <c r="D2" s="231"/>
      <c r="E2" s="231"/>
      <c r="F2" s="231"/>
      <c r="G2" s="37"/>
      <c r="H2" s="3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row>
    <row r="3" spans="1:99" s="17" customFormat="1" ht="15" customHeight="1" x14ac:dyDescent="0.25"/>
    <row r="4" spans="1:99" ht="52.5" customHeight="1" x14ac:dyDescent="0.25">
      <c r="A4" s="254" t="s">
        <v>243</v>
      </c>
      <c r="B4" s="86" t="s">
        <v>153</v>
      </c>
      <c r="C4" s="87" t="s">
        <v>249</v>
      </c>
      <c r="D4" s="87" t="s">
        <v>317</v>
      </c>
      <c r="E4" s="87" t="s">
        <v>316</v>
      </c>
      <c r="F4" s="17"/>
      <c r="G4" s="17"/>
      <c r="H4" s="17"/>
      <c r="I4" s="17"/>
      <c r="J4" s="17"/>
      <c r="K4" s="17"/>
      <c r="L4" s="17"/>
      <c r="M4" s="17"/>
      <c r="N4" s="17"/>
      <c r="O4" s="17"/>
      <c r="P4" s="17"/>
      <c r="Q4" s="17"/>
    </row>
    <row r="5" spans="1:99" ht="14.25" customHeight="1" x14ac:dyDescent="0.25">
      <c r="A5" s="255"/>
      <c r="B5" s="146" t="s">
        <v>154</v>
      </c>
      <c r="C5" s="145">
        <v>0</v>
      </c>
      <c r="D5" s="97">
        <v>0</v>
      </c>
      <c r="E5" s="147">
        <f>(D5*C5)/12</f>
        <v>0</v>
      </c>
      <c r="F5" s="17"/>
      <c r="G5" s="17"/>
      <c r="H5" s="17"/>
      <c r="I5" s="17"/>
      <c r="J5" s="17"/>
      <c r="K5" s="17"/>
      <c r="L5" s="17"/>
      <c r="M5" s="17"/>
      <c r="N5" s="17"/>
      <c r="O5" s="17"/>
      <c r="P5" s="17"/>
      <c r="Q5" s="17"/>
    </row>
    <row r="6" spans="1:99" ht="14.25" customHeight="1" x14ac:dyDescent="0.25">
      <c r="A6" s="255"/>
      <c r="B6" s="17"/>
      <c r="C6" s="17"/>
      <c r="D6" s="17"/>
      <c r="E6" s="17"/>
      <c r="F6" s="17"/>
      <c r="G6" s="17"/>
      <c r="H6" s="17"/>
      <c r="I6" s="17"/>
      <c r="J6" s="17"/>
      <c r="K6" s="17"/>
      <c r="L6" s="17"/>
      <c r="M6" s="17"/>
      <c r="N6" s="17"/>
      <c r="O6" s="17"/>
      <c r="P6" s="17"/>
      <c r="Q6" s="17"/>
    </row>
    <row r="7" spans="1:99" ht="45" customHeight="1" x14ac:dyDescent="0.25">
      <c r="A7" s="255"/>
      <c r="B7" s="86" t="s">
        <v>250</v>
      </c>
      <c r="C7" s="87" t="s">
        <v>251</v>
      </c>
      <c r="D7" s="87" t="s">
        <v>237</v>
      </c>
      <c r="E7" s="87" t="s">
        <v>238</v>
      </c>
      <c r="F7" s="87" t="s">
        <v>155</v>
      </c>
      <c r="G7" s="87" t="s">
        <v>252</v>
      </c>
      <c r="H7" s="87" t="s">
        <v>156</v>
      </c>
      <c r="I7" s="17"/>
      <c r="J7" s="17"/>
      <c r="K7" s="17"/>
      <c r="L7" s="17"/>
      <c r="M7" s="17"/>
      <c r="N7" s="17"/>
      <c r="O7" s="17"/>
      <c r="P7" s="17"/>
      <c r="Q7" s="17"/>
    </row>
    <row r="8" spans="1:99" ht="14.25" customHeight="1" x14ac:dyDescent="0.25">
      <c r="A8" s="255"/>
      <c r="B8" s="88"/>
      <c r="C8" s="88">
        <v>0</v>
      </c>
      <c r="D8" s="97">
        <v>0</v>
      </c>
      <c r="E8" s="156">
        <f t="shared" ref="E8:E13" si="0">(D8*C8)/12</f>
        <v>0</v>
      </c>
      <c r="F8" s="157">
        <v>0.309</v>
      </c>
      <c r="G8" s="156">
        <f t="shared" ref="G8:G13" si="1">C8*D8*F8</f>
        <v>0</v>
      </c>
      <c r="H8" s="156">
        <f>(D8*C8)+G8</f>
        <v>0</v>
      </c>
      <c r="I8" s="17"/>
      <c r="J8" s="17"/>
      <c r="K8" s="17"/>
      <c r="L8" s="17"/>
      <c r="M8" s="17"/>
      <c r="N8" s="17"/>
      <c r="O8" s="17"/>
      <c r="P8" s="17"/>
      <c r="Q8" s="17"/>
    </row>
    <row r="9" spans="1:99" ht="14.25" customHeight="1" x14ac:dyDescent="0.25">
      <c r="A9" s="255"/>
      <c r="B9" s="88"/>
      <c r="C9" s="88">
        <v>0</v>
      </c>
      <c r="D9" s="97">
        <v>0</v>
      </c>
      <c r="E9" s="156">
        <f t="shared" si="0"/>
        <v>0</v>
      </c>
      <c r="F9" s="157">
        <v>0.309</v>
      </c>
      <c r="G9" s="156">
        <f t="shared" si="1"/>
        <v>0</v>
      </c>
      <c r="H9" s="156">
        <f>D9+G9</f>
        <v>0</v>
      </c>
      <c r="I9" s="17"/>
      <c r="J9" s="17"/>
      <c r="K9" s="17"/>
      <c r="L9" s="17"/>
      <c r="M9" s="17"/>
      <c r="N9" s="17"/>
      <c r="O9" s="17"/>
      <c r="P9" s="17"/>
      <c r="Q9" s="17"/>
    </row>
    <row r="10" spans="1:99" ht="14.25" customHeight="1" x14ac:dyDescent="0.25">
      <c r="A10" s="255"/>
      <c r="B10" s="88"/>
      <c r="C10" s="88">
        <v>0</v>
      </c>
      <c r="D10" s="97">
        <v>0</v>
      </c>
      <c r="E10" s="156">
        <f t="shared" si="0"/>
        <v>0</v>
      </c>
      <c r="F10" s="157">
        <v>0.309</v>
      </c>
      <c r="G10" s="156">
        <f t="shared" si="1"/>
        <v>0</v>
      </c>
      <c r="H10" s="156">
        <f>D10+G10</f>
        <v>0</v>
      </c>
      <c r="I10" s="17"/>
      <c r="J10" s="17"/>
      <c r="K10" s="17"/>
      <c r="L10" s="17"/>
      <c r="M10" s="17"/>
      <c r="N10" s="17"/>
      <c r="O10" s="17"/>
      <c r="P10" s="17"/>
      <c r="Q10" s="17"/>
    </row>
    <row r="11" spans="1:99" ht="14.25" customHeight="1" x14ac:dyDescent="0.25">
      <c r="A11" s="255"/>
      <c r="B11" s="88"/>
      <c r="C11" s="88">
        <v>0</v>
      </c>
      <c r="D11" s="97">
        <v>0</v>
      </c>
      <c r="E11" s="156">
        <f t="shared" si="0"/>
        <v>0</v>
      </c>
      <c r="F11" s="157">
        <v>0.309</v>
      </c>
      <c r="G11" s="156">
        <f t="shared" si="1"/>
        <v>0</v>
      </c>
      <c r="H11" s="156">
        <f>D11+G11</f>
        <v>0</v>
      </c>
      <c r="I11" s="17"/>
      <c r="J11" s="17"/>
      <c r="K11" s="17"/>
      <c r="L11" s="17"/>
      <c r="M11" s="17"/>
      <c r="N11" s="17"/>
      <c r="O11" s="17"/>
      <c r="P11" s="17"/>
      <c r="Q11" s="17"/>
    </row>
    <row r="12" spans="1:99" ht="14.25" customHeight="1" x14ac:dyDescent="0.25">
      <c r="A12" s="255"/>
      <c r="B12" s="88"/>
      <c r="C12" s="88">
        <v>0</v>
      </c>
      <c r="D12" s="97">
        <v>0</v>
      </c>
      <c r="E12" s="156">
        <f t="shared" si="0"/>
        <v>0</v>
      </c>
      <c r="F12" s="157">
        <v>0.309</v>
      </c>
      <c r="G12" s="156">
        <f t="shared" si="1"/>
        <v>0</v>
      </c>
      <c r="H12" s="156">
        <f>D12+G12</f>
        <v>0</v>
      </c>
      <c r="I12" s="17"/>
      <c r="J12" s="17"/>
      <c r="K12" s="17"/>
      <c r="L12" s="17"/>
      <c r="M12" s="17"/>
      <c r="N12" s="17"/>
      <c r="O12" s="17"/>
      <c r="P12" s="17"/>
      <c r="Q12" s="17"/>
    </row>
    <row r="13" spans="1:99" ht="14.25" customHeight="1" x14ac:dyDescent="0.25">
      <c r="A13" s="255"/>
      <c r="B13" s="88"/>
      <c r="C13" s="88">
        <v>0</v>
      </c>
      <c r="D13" s="97">
        <v>0</v>
      </c>
      <c r="E13" s="156">
        <f t="shared" si="0"/>
        <v>0</v>
      </c>
      <c r="F13" s="157">
        <v>0.309</v>
      </c>
      <c r="G13" s="156">
        <f t="shared" si="1"/>
        <v>0</v>
      </c>
      <c r="H13" s="156">
        <f>D13+G13</f>
        <v>0</v>
      </c>
      <c r="I13" s="17"/>
      <c r="J13" s="17"/>
      <c r="K13" s="17"/>
      <c r="L13" s="17"/>
      <c r="M13" s="17"/>
      <c r="N13" s="17"/>
      <c r="O13" s="17"/>
      <c r="P13" s="17"/>
      <c r="Q13" s="17"/>
    </row>
    <row r="14" spans="1:99" ht="15.75" customHeight="1" thickBot="1" x14ac:dyDescent="0.3">
      <c r="A14" s="256"/>
      <c r="B14" s="158" t="s">
        <v>157</v>
      </c>
      <c r="C14" s="159">
        <f>SUM(C8:C13)</f>
        <v>0</v>
      </c>
      <c r="D14" s="156">
        <f>SUM(D8:D13)</f>
        <v>0</v>
      </c>
      <c r="E14" s="156">
        <f>SUM(E8:E13)</f>
        <v>0</v>
      </c>
      <c r="F14" s="157">
        <v>0.309</v>
      </c>
      <c r="G14" s="156">
        <f>SUM(G8:G13)</f>
        <v>0</v>
      </c>
      <c r="H14" s="156">
        <f>SUM(H8:H13)</f>
        <v>0</v>
      </c>
      <c r="I14" s="17"/>
      <c r="J14" s="17"/>
      <c r="K14" s="17"/>
      <c r="L14" s="17"/>
      <c r="M14" s="17"/>
      <c r="N14" s="17"/>
      <c r="O14" s="17"/>
      <c r="P14" s="17"/>
      <c r="Q14" s="17"/>
    </row>
    <row r="15" spans="1:99" ht="15" customHeight="1" x14ac:dyDescent="0.25">
      <c r="A15" s="17"/>
      <c r="I15" s="17"/>
      <c r="J15" s="17"/>
      <c r="K15" s="17"/>
      <c r="L15" s="17"/>
      <c r="M15" s="17"/>
      <c r="N15" s="17"/>
      <c r="O15" s="96" t="s">
        <v>22</v>
      </c>
      <c r="P15" s="96" t="s">
        <v>23</v>
      </c>
      <c r="Q15" s="96" t="s">
        <v>24</v>
      </c>
    </row>
    <row r="16" spans="1:99" ht="15.75" customHeight="1" x14ac:dyDescent="0.25">
      <c r="A16" s="17"/>
      <c r="B16" s="161" t="s">
        <v>276</v>
      </c>
      <c r="C16" s="94" t="s">
        <v>62</v>
      </c>
      <c r="D16" s="94" t="s">
        <v>63</v>
      </c>
      <c r="E16" s="94" t="s">
        <v>64</v>
      </c>
      <c r="F16" s="94" t="s">
        <v>65</v>
      </c>
      <c r="G16" s="94" t="s">
        <v>66</v>
      </c>
      <c r="H16" s="94" t="s">
        <v>67</v>
      </c>
      <c r="I16" s="94" t="s">
        <v>68</v>
      </c>
      <c r="J16" s="94" t="s">
        <v>69</v>
      </c>
      <c r="K16" s="94" t="s">
        <v>70</v>
      </c>
      <c r="L16" s="94" t="s">
        <v>71</v>
      </c>
      <c r="M16" s="94" t="s">
        <v>72</v>
      </c>
      <c r="N16" s="94" t="s">
        <v>73</v>
      </c>
      <c r="O16" s="95" t="s">
        <v>45</v>
      </c>
      <c r="P16" s="95" t="s">
        <v>45</v>
      </c>
      <c r="Q16" s="95" t="s">
        <v>45</v>
      </c>
    </row>
    <row r="17" spans="1:17" ht="15.75" customHeight="1" x14ac:dyDescent="0.25">
      <c r="A17" s="253" t="s">
        <v>158</v>
      </c>
      <c r="B17" s="167" t="s">
        <v>159</v>
      </c>
      <c r="C17" s="156">
        <f>E14+E5</f>
        <v>0</v>
      </c>
      <c r="D17" s="156">
        <f>E14+E5</f>
        <v>0</v>
      </c>
      <c r="E17" s="156">
        <f>E14+E5</f>
        <v>0</v>
      </c>
      <c r="F17" s="156">
        <f>E14+E5</f>
        <v>0</v>
      </c>
      <c r="G17" s="156">
        <f>E14+E5</f>
        <v>0</v>
      </c>
      <c r="H17" s="156">
        <f>E14+E5</f>
        <v>0</v>
      </c>
      <c r="I17" s="156">
        <f>E14+E5</f>
        <v>0</v>
      </c>
      <c r="J17" s="156">
        <f>E14+E5</f>
        <v>0</v>
      </c>
      <c r="K17" s="156">
        <f>E14+E5</f>
        <v>0</v>
      </c>
      <c r="L17" s="156">
        <f>E14+E5</f>
        <v>0</v>
      </c>
      <c r="M17" s="156">
        <f>E14+E5</f>
        <v>0</v>
      </c>
      <c r="N17" s="156">
        <f>E14+E5</f>
        <v>0</v>
      </c>
      <c r="O17" s="156">
        <f t="shared" ref="O17:O57" si="2">SUM(C17:N17)</f>
        <v>0</v>
      </c>
      <c r="P17" s="97">
        <f>O17</f>
        <v>0</v>
      </c>
      <c r="Q17" s="97">
        <f>P17</f>
        <v>0</v>
      </c>
    </row>
    <row r="18" spans="1:17" ht="15.75" customHeight="1" x14ac:dyDescent="0.25">
      <c r="A18" s="253"/>
      <c r="B18" s="167" t="s">
        <v>160</v>
      </c>
      <c r="C18" s="156">
        <f>G14/12</f>
        <v>0</v>
      </c>
      <c r="D18" s="156">
        <f>G14/12</f>
        <v>0</v>
      </c>
      <c r="E18" s="156">
        <f>G14/12</f>
        <v>0</v>
      </c>
      <c r="F18" s="156">
        <f>G14/12</f>
        <v>0</v>
      </c>
      <c r="G18" s="156">
        <f>G14/12</f>
        <v>0</v>
      </c>
      <c r="H18" s="156">
        <f>G14/12</f>
        <v>0</v>
      </c>
      <c r="I18" s="156">
        <f>G14/12</f>
        <v>0</v>
      </c>
      <c r="J18" s="156">
        <f>G14/12</f>
        <v>0</v>
      </c>
      <c r="K18" s="156">
        <f>G14/12</f>
        <v>0</v>
      </c>
      <c r="L18" s="156">
        <f>G14/12</f>
        <v>0</v>
      </c>
      <c r="M18" s="156">
        <f>G14/12</f>
        <v>0</v>
      </c>
      <c r="N18" s="156">
        <f>G14/12</f>
        <v>0</v>
      </c>
      <c r="O18" s="156">
        <f t="shared" si="2"/>
        <v>0</v>
      </c>
      <c r="P18" s="97">
        <f>O18</f>
        <v>0</v>
      </c>
      <c r="Q18" s="97">
        <f>P18</f>
        <v>0</v>
      </c>
    </row>
    <row r="19" spans="1:17" ht="15.75" customHeight="1" x14ac:dyDescent="0.25">
      <c r="A19" s="253"/>
      <c r="B19" s="167" t="s">
        <v>161</v>
      </c>
      <c r="C19" s="97">
        <v>0</v>
      </c>
      <c r="D19" s="97">
        <v>0</v>
      </c>
      <c r="E19" s="97">
        <v>0</v>
      </c>
      <c r="F19" s="97">
        <v>0</v>
      </c>
      <c r="G19" s="97">
        <v>0</v>
      </c>
      <c r="H19" s="97">
        <v>0</v>
      </c>
      <c r="I19" s="97">
        <v>0</v>
      </c>
      <c r="J19" s="97">
        <v>0</v>
      </c>
      <c r="K19" s="97">
        <v>0</v>
      </c>
      <c r="L19" s="97">
        <v>0</v>
      </c>
      <c r="M19" s="97">
        <v>0</v>
      </c>
      <c r="N19" s="97">
        <v>0</v>
      </c>
      <c r="O19" s="156">
        <f t="shared" si="2"/>
        <v>0</v>
      </c>
      <c r="P19" s="97">
        <f>O19</f>
        <v>0</v>
      </c>
      <c r="Q19" s="97">
        <f t="shared" ref="Q19:Q37" si="3">P19</f>
        <v>0</v>
      </c>
    </row>
    <row r="20" spans="1:17" ht="15.75" customHeight="1" x14ac:dyDescent="0.25">
      <c r="A20" s="253" t="s">
        <v>244</v>
      </c>
      <c r="B20" s="167" t="s">
        <v>162</v>
      </c>
      <c r="C20" s="97">
        <v>0</v>
      </c>
      <c r="D20" s="97">
        <v>0</v>
      </c>
      <c r="E20" s="97">
        <v>0</v>
      </c>
      <c r="F20" s="97">
        <v>0</v>
      </c>
      <c r="G20" s="97">
        <v>0</v>
      </c>
      <c r="H20" s="97">
        <v>0</v>
      </c>
      <c r="I20" s="97">
        <v>0</v>
      </c>
      <c r="J20" s="97">
        <v>0</v>
      </c>
      <c r="K20" s="97">
        <v>0</v>
      </c>
      <c r="L20" s="97">
        <v>0</v>
      </c>
      <c r="M20" s="97">
        <v>0</v>
      </c>
      <c r="N20" s="97">
        <v>0</v>
      </c>
      <c r="O20" s="156">
        <f t="shared" si="2"/>
        <v>0</v>
      </c>
      <c r="P20" s="97">
        <f t="shared" ref="P20:P37" si="4">O20</f>
        <v>0</v>
      </c>
      <c r="Q20" s="97">
        <f t="shared" si="3"/>
        <v>0</v>
      </c>
    </row>
    <row r="21" spans="1:17" ht="15.75" customHeight="1" x14ac:dyDescent="0.25">
      <c r="A21" s="253"/>
      <c r="B21" s="167" t="s">
        <v>362</v>
      </c>
      <c r="C21" s="97">
        <v>0</v>
      </c>
      <c r="D21" s="97">
        <v>0</v>
      </c>
      <c r="E21" s="97">
        <v>0</v>
      </c>
      <c r="F21" s="97">
        <v>0</v>
      </c>
      <c r="G21" s="97">
        <v>0</v>
      </c>
      <c r="H21" s="97">
        <v>0</v>
      </c>
      <c r="I21" s="97">
        <v>0</v>
      </c>
      <c r="J21" s="97">
        <v>0</v>
      </c>
      <c r="K21" s="97">
        <v>0</v>
      </c>
      <c r="L21" s="97">
        <v>0</v>
      </c>
      <c r="M21" s="97">
        <v>0</v>
      </c>
      <c r="N21" s="97">
        <v>0</v>
      </c>
      <c r="O21" s="156">
        <f t="shared" si="2"/>
        <v>0</v>
      </c>
      <c r="P21" s="97">
        <f t="shared" si="4"/>
        <v>0</v>
      </c>
      <c r="Q21" s="97">
        <f t="shared" si="3"/>
        <v>0</v>
      </c>
    </row>
    <row r="22" spans="1:17" ht="15.75" customHeight="1" x14ac:dyDescent="0.25">
      <c r="A22" s="253" t="s">
        <v>163</v>
      </c>
      <c r="B22" s="168" t="s">
        <v>164</v>
      </c>
      <c r="C22" s="97">
        <v>0</v>
      </c>
      <c r="D22" s="97">
        <v>0</v>
      </c>
      <c r="E22" s="97">
        <v>0</v>
      </c>
      <c r="F22" s="97">
        <v>0</v>
      </c>
      <c r="G22" s="97">
        <v>0</v>
      </c>
      <c r="H22" s="97">
        <v>0</v>
      </c>
      <c r="I22" s="97">
        <v>0</v>
      </c>
      <c r="J22" s="97">
        <v>0</v>
      </c>
      <c r="K22" s="97">
        <v>0</v>
      </c>
      <c r="L22" s="97">
        <v>0</v>
      </c>
      <c r="M22" s="97">
        <v>0</v>
      </c>
      <c r="N22" s="97">
        <v>0</v>
      </c>
      <c r="O22" s="156">
        <f t="shared" si="2"/>
        <v>0</v>
      </c>
      <c r="P22" s="97">
        <f t="shared" si="4"/>
        <v>0</v>
      </c>
      <c r="Q22" s="97">
        <f t="shared" si="3"/>
        <v>0</v>
      </c>
    </row>
    <row r="23" spans="1:17" ht="15.75" customHeight="1" x14ac:dyDescent="0.25">
      <c r="A23" s="253"/>
      <c r="B23" s="168" t="s">
        <v>34</v>
      </c>
      <c r="C23" s="97">
        <v>0</v>
      </c>
      <c r="D23" s="97">
        <v>0</v>
      </c>
      <c r="E23" s="97">
        <v>0</v>
      </c>
      <c r="F23" s="97">
        <v>0</v>
      </c>
      <c r="G23" s="97">
        <v>0</v>
      </c>
      <c r="H23" s="97">
        <v>0</v>
      </c>
      <c r="I23" s="97">
        <v>0</v>
      </c>
      <c r="J23" s="97">
        <v>0</v>
      </c>
      <c r="K23" s="97">
        <v>0</v>
      </c>
      <c r="L23" s="97">
        <v>0</v>
      </c>
      <c r="M23" s="97">
        <v>0</v>
      </c>
      <c r="N23" s="97">
        <v>0</v>
      </c>
      <c r="O23" s="156">
        <f t="shared" si="2"/>
        <v>0</v>
      </c>
      <c r="P23" s="97">
        <f t="shared" si="4"/>
        <v>0</v>
      </c>
      <c r="Q23" s="97">
        <f t="shared" si="3"/>
        <v>0</v>
      </c>
    </row>
    <row r="24" spans="1:17" ht="15.75" customHeight="1" x14ac:dyDescent="0.25">
      <c r="A24" s="253"/>
      <c r="B24" s="168" t="s">
        <v>165</v>
      </c>
      <c r="C24" s="97">
        <v>0</v>
      </c>
      <c r="D24" s="97">
        <v>0</v>
      </c>
      <c r="E24" s="97">
        <v>0</v>
      </c>
      <c r="F24" s="97">
        <v>0</v>
      </c>
      <c r="G24" s="97">
        <v>0</v>
      </c>
      <c r="H24" s="97">
        <v>0</v>
      </c>
      <c r="I24" s="97">
        <v>0</v>
      </c>
      <c r="J24" s="97">
        <v>0</v>
      </c>
      <c r="K24" s="97">
        <v>0</v>
      </c>
      <c r="L24" s="97">
        <v>0</v>
      </c>
      <c r="M24" s="97">
        <v>0</v>
      </c>
      <c r="N24" s="97">
        <v>0</v>
      </c>
      <c r="O24" s="156">
        <f t="shared" si="2"/>
        <v>0</v>
      </c>
      <c r="P24" s="97">
        <f t="shared" si="4"/>
        <v>0</v>
      </c>
      <c r="Q24" s="97">
        <f t="shared" si="3"/>
        <v>0</v>
      </c>
    </row>
    <row r="25" spans="1:17" ht="15.75" customHeight="1" x14ac:dyDescent="0.25">
      <c r="A25" s="253"/>
      <c r="B25" s="168" t="s">
        <v>166</v>
      </c>
      <c r="C25" s="97">
        <v>0</v>
      </c>
      <c r="D25" s="97">
        <v>0</v>
      </c>
      <c r="E25" s="97">
        <v>0</v>
      </c>
      <c r="F25" s="97">
        <v>0</v>
      </c>
      <c r="G25" s="97">
        <v>0</v>
      </c>
      <c r="H25" s="97">
        <v>0</v>
      </c>
      <c r="I25" s="97">
        <v>0</v>
      </c>
      <c r="J25" s="97">
        <v>0</v>
      </c>
      <c r="K25" s="97">
        <v>0</v>
      </c>
      <c r="L25" s="97">
        <v>0</v>
      </c>
      <c r="M25" s="97">
        <v>0</v>
      </c>
      <c r="N25" s="97">
        <v>0</v>
      </c>
      <c r="O25" s="156">
        <f t="shared" si="2"/>
        <v>0</v>
      </c>
      <c r="P25" s="97">
        <f t="shared" si="4"/>
        <v>0</v>
      </c>
      <c r="Q25" s="97">
        <f t="shared" si="3"/>
        <v>0</v>
      </c>
    </row>
    <row r="26" spans="1:17" ht="15.75" customHeight="1" x14ac:dyDescent="0.25">
      <c r="A26" s="253" t="s">
        <v>167</v>
      </c>
      <c r="B26" s="167" t="s">
        <v>168</v>
      </c>
      <c r="C26" s="97">
        <v>0</v>
      </c>
      <c r="D26" s="97">
        <v>0</v>
      </c>
      <c r="E26" s="97">
        <v>0</v>
      </c>
      <c r="F26" s="97">
        <v>0</v>
      </c>
      <c r="G26" s="97">
        <v>0</v>
      </c>
      <c r="H26" s="97">
        <v>0</v>
      </c>
      <c r="I26" s="97">
        <v>0</v>
      </c>
      <c r="J26" s="97">
        <v>0</v>
      </c>
      <c r="K26" s="97">
        <v>0</v>
      </c>
      <c r="L26" s="97">
        <v>0</v>
      </c>
      <c r="M26" s="97">
        <v>0</v>
      </c>
      <c r="N26" s="97">
        <v>0</v>
      </c>
      <c r="O26" s="156">
        <f t="shared" si="2"/>
        <v>0</v>
      </c>
      <c r="P26" s="97">
        <f t="shared" si="4"/>
        <v>0</v>
      </c>
      <c r="Q26" s="97">
        <f t="shared" si="3"/>
        <v>0</v>
      </c>
    </row>
    <row r="27" spans="1:17" ht="15.75" customHeight="1" x14ac:dyDescent="0.25">
      <c r="A27" s="253"/>
      <c r="B27" s="167" t="s">
        <v>169</v>
      </c>
      <c r="C27" s="97">
        <v>0</v>
      </c>
      <c r="D27" s="97">
        <v>0</v>
      </c>
      <c r="E27" s="97">
        <v>0</v>
      </c>
      <c r="F27" s="97">
        <v>0</v>
      </c>
      <c r="G27" s="97">
        <v>0</v>
      </c>
      <c r="H27" s="97">
        <v>0</v>
      </c>
      <c r="I27" s="97">
        <v>0</v>
      </c>
      <c r="J27" s="97">
        <v>0</v>
      </c>
      <c r="K27" s="97">
        <v>0</v>
      </c>
      <c r="L27" s="97">
        <v>0</v>
      </c>
      <c r="M27" s="97">
        <v>0</v>
      </c>
      <c r="N27" s="97">
        <v>0</v>
      </c>
      <c r="O27" s="156">
        <f t="shared" si="2"/>
        <v>0</v>
      </c>
      <c r="P27" s="97">
        <f>O27</f>
        <v>0</v>
      </c>
      <c r="Q27" s="97">
        <f t="shared" si="3"/>
        <v>0</v>
      </c>
    </row>
    <row r="28" spans="1:17" ht="15.75" customHeight="1" x14ac:dyDescent="0.25">
      <c r="A28" s="253"/>
      <c r="B28" s="167" t="s">
        <v>170</v>
      </c>
      <c r="C28" s="97">
        <v>0</v>
      </c>
      <c r="D28" s="97">
        <v>0</v>
      </c>
      <c r="E28" s="97">
        <v>0</v>
      </c>
      <c r="F28" s="97">
        <v>0</v>
      </c>
      <c r="G28" s="97">
        <v>0</v>
      </c>
      <c r="H28" s="97">
        <v>0</v>
      </c>
      <c r="I28" s="97">
        <v>0</v>
      </c>
      <c r="J28" s="97">
        <v>0</v>
      </c>
      <c r="K28" s="97">
        <v>0</v>
      </c>
      <c r="L28" s="97">
        <v>0</v>
      </c>
      <c r="M28" s="97">
        <v>0</v>
      </c>
      <c r="N28" s="97">
        <v>0</v>
      </c>
      <c r="O28" s="156">
        <f t="shared" si="2"/>
        <v>0</v>
      </c>
      <c r="P28" s="97">
        <f t="shared" si="4"/>
        <v>0</v>
      </c>
      <c r="Q28" s="97">
        <f t="shared" si="3"/>
        <v>0</v>
      </c>
    </row>
    <row r="29" spans="1:17" ht="15.75" customHeight="1" x14ac:dyDescent="0.25">
      <c r="A29" s="253"/>
      <c r="B29" s="167" t="s">
        <v>171</v>
      </c>
      <c r="C29" s="97">
        <v>0</v>
      </c>
      <c r="D29" s="97">
        <v>0</v>
      </c>
      <c r="E29" s="97">
        <v>0</v>
      </c>
      <c r="F29" s="97">
        <v>0</v>
      </c>
      <c r="G29" s="97">
        <v>0</v>
      </c>
      <c r="H29" s="97">
        <v>0</v>
      </c>
      <c r="I29" s="97">
        <v>0</v>
      </c>
      <c r="J29" s="97">
        <v>0</v>
      </c>
      <c r="K29" s="97">
        <v>0</v>
      </c>
      <c r="L29" s="97">
        <v>0</v>
      </c>
      <c r="M29" s="97">
        <v>0</v>
      </c>
      <c r="N29" s="97">
        <v>0</v>
      </c>
      <c r="O29" s="156">
        <f t="shared" si="2"/>
        <v>0</v>
      </c>
      <c r="P29" s="97">
        <f t="shared" si="4"/>
        <v>0</v>
      </c>
      <c r="Q29" s="97">
        <f t="shared" si="3"/>
        <v>0</v>
      </c>
    </row>
    <row r="30" spans="1:17" ht="15.75" customHeight="1" x14ac:dyDescent="0.25">
      <c r="A30" s="253"/>
      <c r="B30" s="167" t="s">
        <v>166</v>
      </c>
      <c r="C30" s="97">
        <v>0</v>
      </c>
      <c r="D30" s="97">
        <v>0</v>
      </c>
      <c r="E30" s="97">
        <v>0</v>
      </c>
      <c r="F30" s="97">
        <v>0</v>
      </c>
      <c r="G30" s="97">
        <v>0</v>
      </c>
      <c r="H30" s="97">
        <v>0</v>
      </c>
      <c r="I30" s="97">
        <v>0</v>
      </c>
      <c r="J30" s="97">
        <v>0</v>
      </c>
      <c r="K30" s="97">
        <v>0</v>
      </c>
      <c r="L30" s="97">
        <v>0</v>
      </c>
      <c r="M30" s="97">
        <v>0</v>
      </c>
      <c r="N30" s="97">
        <v>0</v>
      </c>
      <c r="O30" s="156">
        <f t="shared" si="2"/>
        <v>0</v>
      </c>
      <c r="P30" s="97">
        <f t="shared" si="4"/>
        <v>0</v>
      </c>
      <c r="Q30" s="97">
        <f t="shared" si="3"/>
        <v>0</v>
      </c>
    </row>
    <row r="31" spans="1:17" ht="15.75" customHeight="1" x14ac:dyDescent="0.25">
      <c r="A31" s="169" t="s">
        <v>172</v>
      </c>
      <c r="B31" s="167" t="s">
        <v>275</v>
      </c>
      <c r="C31" s="97">
        <v>0</v>
      </c>
      <c r="D31" s="97">
        <v>0</v>
      </c>
      <c r="E31" s="97">
        <v>0</v>
      </c>
      <c r="F31" s="97">
        <v>0</v>
      </c>
      <c r="G31" s="97">
        <v>0</v>
      </c>
      <c r="H31" s="97">
        <v>0</v>
      </c>
      <c r="I31" s="97">
        <v>0</v>
      </c>
      <c r="J31" s="97">
        <v>0</v>
      </c>
      <c r="K31" s="97">
        <v>0</v>
      </c>
      <c r="L31" s="97">
        <v>0</v>
      </c>
      <c r="M31" s="97">
        <v>0</v>
      </c>
      <c r="N31" s="97">
        <v>0</v>
      </c>
      <c r="O31" s="156">
        <f t="shared" si="2"/>
        <v>0</v>
      </c>
      <c r="P31" s="97">
        <f t="shared" si="4"/>
        <v>0</v>
      </c>
      <c r="Q31" s="97">
        <f t="shared" si="3"/>
        <v>0</v>
      </c>
    </row>
    <row r="32" spans="1:17" ht="15.75" customHeight="1" x14ac:dyDescent="0.25">
      <c r="A32" s="253" t="s">
        <v>173</v>
      </c>
      <c r="B32" s="167" t="s">
        <v>174</v>
      </c>
      <c r="C32" s="97">
        <v>0</v>
      </c>
      <c r="D32" s="97">
        <v>0</v>
      </c>
      <c r="E32" s="97">
        <v>0</v>
      </c>
      <c r="F32" s="97">
        <v>0</v>
      </c>
      <c r="G32" s="97">
        <v>0</v>
      </c>
      <c r="H32" s="97">
        <v>0</v>
      </c>
      <c r="I32" s="97">
        <v>0</v>
      </c>
      <c r="J32" s="97">
        <v>0</v>
      </c>
      <c r="K32" s="97">
        <v>0</v>
      </c>
      <c r="L32" s="97">
        <v>0</v>
      </c>
      <c r="M32" s="97">
        <v>0</v>
      </c>
      <c r="N32" s="97">
        <v>0</v>
      </c>
      <c r="O32" s="156">
        <f t="shared" si="2"/>
        <v>0</v>
      </c>
      <c r="P32" s="97">
        <f t="shared" si="4"/>
        <v>0</v>
      </c>
      <c r="Q32" s="97">
        <f t="shared" si="3"/>
        <v>0</v>
      </c>
    </row>
    <row r="33" spans="1:17" ht="15.75" customHeight="1" x14ac:dyDescent="0.25">
      <c r="A33" s="253"/>
      <c r="B33" s="167" t="s">
        <v>175</v>
      </c>
      <c r="C33" s="97">
        <v>0</v>
      </c>
      <c r="D33" s="97">
        <v>0</v>
      </c>
      <c r="E33" s="97">
        <v>0</v>
      </c>
      <c r="F33" s="97">
        <v>0</v>
      </c>
      <c r="G33" s="97">
        <v>0</v>
      </c>
      <c r="H33" s="97">
        <v>0</v>
      </c>
      <c r="I33" s="97">
        <v>0</v>
      </c>
      <c r="J33" s="97">
        <v>0</v>
      </c>
      <c r="K33" s="97">
        <v>0</v>
      </c>
      <c r="L33" s="97">
        <v>0</v>
      </c>
      <c r="M33" s="97">
        <v>0</v>
      </c>
      <c r="N33" s="97">
        <v>0</v>
      </c>
      <c r="O33" s="156">
        <f t="shared" si="2"/>
        <v>0</v>
      </c>
      <c r="P33" s="97">
        <f t="shared" si="4"/>
        <v>0</v>
      </c>
      <c r="Q33" s="97">
        <f t="shared" si="3"/>
        <v>0</v>
      </c>
    </row>
    <row r="34" spans="1:17" ht="15.75" customHeight="1" x14ac:dyDescent="0.25">
      <c r="A34" s="253"/>
      <c r="B34" s="167" t="s">
        <v>176</v>
      </c>
      <c r="C34" s="97">
        <v>0</v>
      </c>
      <c r="D34" s="97">
        <v>0</v>
      </c>
      <c r="E34" s="97">
        <v>0</v>
      </c>
      <c r="F34" s="97">
        <v>0</v>
      </c>
      <c r="G34" s="97">
        <v>0</v>
      </c>
      <c r="H34" s="97">
        <v>0</v>
      </c>
      <c r="I34" s="97">
        <v>0</v>
      </c>
      <c r="J34" s="97">
        <v>0</v>
      </c>
      <c r="K34" s="97">
        <v>0</v>
      </c>
      <c r="L34" s="97">
        <v>0</v>
      </c>
      <c r="M34" s="97">
        <v>0</v>
      </c>
      <c r="N34" s="97">
        <v>0</v>
      </c>
      <c r="O34" s="156">
        <f t="shared" si="2"/>
        <v>0</v>
      </c>
      <c r="P34" s="97">
        <f t="shared" si="4"/>
        <v>0</v>
      </c>
      <c r="Q34" s="97">
        <f t="shared" si="3"/>
        <v>0</v>
      </c>
    </row>
    <row r="35" spans="1:17" ht="15.75" customHeight="1" x14ac:dyDescent="0.25">
      <c r="A35" s="253"/>
      <c r="B35" s="167" t="s">
        <v>177</v>
      </c>
      <c r="C35" s="97">
        <v>0</v>
      </c>
      <c r="D35" s="97">
        <v>0</v>
      </c>
      <c r="E35" s="97">
        <v>0</v>
      </c>
      <c r="F35" s="97">
        <v>0</v>
      </c>
      <c r="G35" s="97">
        <v>0</v>
      </c>
      <c r="H35" s="97">
        <v>0</v>
      </c>
      <c r="I35" s="97">
        <v>0</v>
      </c>
      <c r="J35" s="97">
        <v>0</v>
      </c>
      <c r="K35" s="97">
        <v>0</v>
      </c>
      <c r="L35" s="97">
        <v>0</v>
      </c>
      <c r="M35" s="97">
        <v>0</v>
      </c>
      <c r="N35" s="97">
        <v>0</v>
      </c>
      <c r="O35" s="156">
        <f t="shared" si="2"/>
        <v>0</v>
      </c>
      <c r="P35" s="97">
        <f t="shared" si="4"/>
        <v>0</v>
      </c>
      <c r="Q35" s="97">
        <f t="shared" si="3"/>
        <v>0</v>
      </c>
    </row>
    <row r="36" spans="1:17" ht="15.75" customHeight="1" x14ac:dyDescent="0.25">
      <c r="A36" s="253"/>
      <c r="B36" s="167" t="s">
        <v>178</v>
      </c>
      <c r="C36" s="97">
        <v>0</v>
      </c>
      <c r="D36" s="97">
        <v>0</v>
      </c>
      <c r="E36" s="97">
        <v>0</v>
      </c>
      <c r="F36" s="97">
        <v>0</v>
      </c>
      <c r="G36" s="97">
        <v>0</v>
      </c>
      <c r="H36" s="97">
        <v>0</v>
      </c>
      <c r="I36" s="97">
        <v>0</v>
      </c>
      <c r="J36" s="97">
        <v>0</v>
      </c>
      <c r="K36" s="97">
        <v>0</v>
      </c>
      <c r="L36" s="97">
        <v>0</v>
      </c>
      <c r="M36" s="97">
        <v>0</v>
      </c>
      <c r="N36" s="97">
        <v>0</v>
      </c>
      <c r="O36" s="156">
        <f t="shared" si="2"/>
        <v>0</v>
      </c>
      <c r="P36" s="97">
        <f t="shared" si="4"/>
        <v>0</v>
      </c>
      <c r="Q36" s="97">
        <f t="shared" si="3"/>
        <v>0</v>
      </c>
    </row>
    <row r="37" spans="1:17" ht="15.75" customHeight="1" x14ac:dyDescent="0.25">
      <c r="A37" s="253" t="s">
        <v>346</v>
      </c>
      <c r="B37" s="167" t="s">
        <v>245</v>
      </c>
      <c r="C37" s="97">
        <v>0</v>
      </c>
      <c r="D37" s="97">
        <v>0</v>
      </c>
      <c r="E37" s="97">
        <v>0</v>
      </c>
      <c r="F37" s="97">
        <v>0</v>
      </c>
      <c r="G37" s="97">
        <v>0</v>
      </c>
      <c r="H37" s="97">
        <v>0</v>
      </c>
      <c r="I37" s="97">
        <v>0</v>
      </c>
      <c r="J37" s="97">
        <v>0</v>
      </c>
      <c r="K37" s="97">
        <v>0</v>
      </c>
      <c r="L37" s="97">
        <v>0</v>
      </c>
      <c r="M37" s="97">
        <v>0</v>
      </c>
      <c r="N37" s="97">
        <v>0</v>
      </c>
      <c r="O37" s="156">
        <f t="shared" si="2"/>
        <v>0</v>
      </c>
      <c r="P37" s="97">
        <f t="shared" si="4"/>
        <v>0</v>
      </c>
      <c r="Q37" s="97">
        <f t="shared" si="3"/>
        <v>0</v>
      </c>
    </row>
    <row r="38" spans="1:17" ht="15.75" customHeight="1" x14ac:dyDescent="0.25">
      <c r="A38" s="253"/>
      <c r="B38" s="167" t="s">
        <v>333</v>
      </c>
      <c r="C38" s="156">
        <f>'PLAN DE FINANCIACIÓN'!C31</f>
        <v>0</v>
      </c>
      <c r="D38" s="156">
        <f>'PLAN DE FINANCIACIÓN'!C32</f>
        <v>0</v>
      </c>
      <c r="E38" s="156">
        <f>'PLAN DE FINANCIACIÓN'!C33</f>
        <v>0</v>
      </c>
      <c r="F38" s="156">
        <f>'PLAN DE FINANCIACIÓN'!C34</f>
        <v>0</v>
      </c>
      <c r="G38" s="156">
        <f>'PLAN DE FINANCIACIÓN'!C35</f>
        <v>0</v>
      </c>
      <c r="H38" s="156">
        <f>'PLAN DE FINANCIACIÓN'!C36</f>
        <v>0</v>
      </c>
      <c r="I38" s="156">
        <f>'PLAN DE FINANCIACIÓN'!C37</f>
        <v>0</v>
      </c>
      <c r="J38" s="156">
        <f>'PLAN DE FINANCIACIÓN'!C38</f>
        <v>0</v>
      </c>
      <c r="K38" s="156">
        <f>'PLAN DE FINANCIACIÓN'!C39</f>
        <v>0</v>
      </c>
      <c r="L38" s="156">
        <f>'PLAN DE FINANCIACIÓN'!C40</f>
        <v>0</v>
      </c>
      <c r="M38" s="156">
        <f>'PLAN DE FINANCIACIÓN'!C41</f>
        <v>0</v>
      </c>
      <c r="N38" s="156">
        <f>'PLAN DE FINANCIACIÓN'!C42</f>
        <v>0</v>
      </c>
      <c r="O38" s="156">
        <f t="shared" si="2"/>
        <v>0</v>
      </c>
      <c r="P38" s="156">
        <f>'PLAN DE FINANCIACIÓN'!C56</f>
        <v>0</v>
      </c>
      <c r="Q38" s="156">
        <f>'PLAN DE FINANCIACIÓN'!C69</f>
        <v>0</v>
      </c>
    </row>
    <row r="39" spans="1:17" ht="15.75" customHeight="1" x14ac:dyDescent="0.25">
      <c r="A39" s="169" t="s">
        <v>179</v>
      </c>
      <c r="B39" s="167" t="s">
        <v>246</v>
      </c>
      <c r="C39" s="97">
        <v>0</v>
      </c>
      <c r="D39" s="97">
        <v>0</v>
      </c>
      <c r="E39" s="97">
        <v>0</v>
      </c>
      <c r="F39" s="97">
        <v>0</v>
      </c>
      <c r="G39" s="97">
        <v>0</v>
      </c>
      <c r="H39" s="97">
        <v>0</v>
      </c>
      <c r="I39" s="97">
        <v>0</v>
      </c>
      <c r="J39" s="97">
        <v>0</v>
      </c>
      <c r="K39" s="97">
        <v>0</v>
      </c>
      <c r="L39" s="97">
        <v>0</v>
      </c>
      <c r="M39" s="97">
        <v>0</v>
      </c>
      <c r="N39" s="97">
        <v>0</v>
      </c>
      <c r="O39" s="156">
        <f t="shared" si="2"/>
        <v>0</v>
      </c>
      <c r="P39" s="97">
        <f t="shared" ref="P39:P57" si="5">O39</f>
        <v>0</v>
      </c>
      <c r="Q39" s="97">
        <f>P39</f>
        <v>0</v>
      </c>
    </row>
    <row r="40" spans="1:17" ht="15.75" customHeight="1" x14ac:dyDescent="0.25">
      <c r="A40" s="253" t="s">
        <v>180</v>
      </c>
      <c r="B40" s="167" t="s">
        <v>181</v>
      </c>
      <c r="C40" s="97">
        <v>0</v>
      </c>
      <c r="D40" s="97">
        <v>0</v>
      </c>
      <c r="E40" s="97">
        <v>0</v>
      </c>
      <c r="F40" s="97">
        <v>0</v>
      </c>
      <c r="G40" s="97">
        <v>0</v>
      </c>
      <c r="H40" s="97">
        <v>0</v>
      </c>
      <c r="I40" s="97">
        <v>0</v>
      </c>
      <c r="J40" s="97">
        <v>0</v>
      </c>
      <c r="K40" s="97">
        <v>0</v>
      </c>
      <c r="L40" s="97">
        <v>0</v>
      </c>
      <c r="M40" s="97">
        <v>0</v>
      </c>
      <c r="N40" s="97">
        <v>0</v>
      </c>
      <c r="O40" s="156">
        <f t="shared" si="2"/>
        <v>0</v>
      </c>
      <c r="P40" s="97">
        <f t="shared" si="5"/>
        <v>0</v>
      </c>
      <c r="Q40" s="97">
        <f t="shared" ref="Q40:Q57" si="6">P40</f>
        <v>0</v>
      </c>
    </row>
    <row r="41" spans="1:17" ht="15.75" customHeight="1" x14ac:dyDescent="0.25">
      <c r="A41" s="253"/>
      <c r="B41" s="167" t="s">
        <v>182</v>
      </c>
      <c r="C41" s="97">
        <v>0</v>
      </c>
      <c r="D41" s="97">
        <v>0</v>
      </c>
      <c r="E41" s="97">
        <v>0</v>
      </c>
      <c r="F41" s="97">
        <v>0</v>
      </c>
      <c r="G41" s="97">
        <v>0</v>
      </c>
      <c r="H41" s="97">
        <v>0</v>
      </c>
      <c r="I41" s="97">
        <v>0</v>
      </c>
      <c r="J41" s="97">
        <v>0</v>
      </c>
      <c r="K41" s="97">
        <v>0</v>
      </c>
      <c r="L41" s="97">
        <v>0</v>
      </c>
      <c r="M41" s="97">
        <v>0</v>
      </c>
      <c r="N41" s="97">
        <v>0</v>
      </c>
      <c r="O41" s="156">
        <f t="shared" si="2"/>
        <v>0</v>
      </c>
      <c r="P41" s="97">
        <f t="shared" si="5"/>
        <v>0</v>
      </c>
      <c r="Q41" s="97">
        <f t="shared" si="6"/>
        <v>0</v>
      </c>
    </row>
    <row r="42" spans="1:17" ht="15.75" customHeight="1" x14ac:dyDescent="0.25">
      <c r="A42" s="253"/>
      <c r="B42" s="167" t="s">
        <v>183</v>
      </c>
      <c r="C42" s="97">
        <v>0</v>
      </c>
      <c r="D42" s="97">
        <v>0</v>
      </c>
      <c r="E42" s="97">
        <v>0</v>
      </c>
      <c r="F42" s="97">
        <v>0</v>
      </c>
      <c r="G42" s="97">
        <v>0</v>
      </c>
      <c r="H42" s="97">
        <v>0</v>
      </c>
      <c r="I42" s="97">
        <v>0</v>
      </c>
      <c r="J42" s="97">
        <v>0</v>
      </c>
      <c r="K42" s="97">
        <v>0</v>
      </c>
      <c r="L42" s="97">
        <v>0</v>
      </c>
      <c r="M42" s="97">
        <v>0</v>
      </c>
      <c r="N42" s="97">
        <v>0</v>
      </c>
      <c r="O42" s="156">
        <f t="shared" si="2"/>
        <v>0</v>
      </c>
      <c r="P42" s="97">
        <f t="shared" si="5"/>
        <v>0</v>
      </c>
      <c r="Q42" s="97">
        <f t="shared" si="6"/>
        <v>0</v>
      </c>
    </row>
    <row r="43" spans="1:17" ht="15.75" customHeight="1" x14ac:dyDescent="0.25">
      <c r="A43" s="253"/>
      <c r="B43" s="167" t="s">
        <v>184</v>
      </c>
      <c r="C43" s="97">
        <v>0</v>
      </c>
      <c r="D43" s="97">
        <v>0</v>
      </c>
      <c r="E43" s="97">
        <v>0</v>
      </c>
      <c r="F43" s="97">
        <v>0</v>
      </c>
      <c r="G43" s="97">
        <v>0</v>
      </c>
      <c r="H43" s="97">
        <v>0</v>
      </c>
      <c r="I43" s="97">
        <v>0</v>
      </c>
      <c r="J43" s="97">
        <v>0</v>
      </c>
      <c r="K43" s="97">
        <v>0</v>
      </c>
      <c r="L43" s="97">
        <v>0</v>
      </c>
      <c r="M43" s="97">
        <v>0</v>
      </c>
      <c r="N43" s="97">
        <v>0</v>
      </c>
      <c r="O43" s="156">
        <f t="shared" si="2"/>
        <v>0</v>
      </c>
      <c r="P43" s="97">
        <f t="shared" si="5"/>
        <v>0</v>
      </c>
      <c r="Q43" s="97">
        <f t="shared" si="6"/>
        <v>0</v>
      </c>
    </row>
    <row r="44" spans="1:17" ht="15.75" customHeight="1" x14ac:dyDescent="0.25">
      <c r="A44" s="253"/>
      <c r="B44" s="167" t="s">
        <v>185</v>
      </c>
      <c r="C44" s="97">
        <v>0</v>
      </c>
      <c r="D44" s="97">
        <v>0</v>
      </c>
      <c r="E44" s="97">
        <v>0</v>
      </c>
      <c r="F44" s="97">
        <v>0</v>
      </c>
      <c r="G44" s="97">
        <v>0</v>
      </c>
      <c r="H44" s="97">
        <v>0</v>
      </c>
      <c r="I44" s="97">
        <v>0</v>
      </c>
      <c r="J44" s="97">
        <v>0</v>
      </c>
      <c r="K44" s="97">
        <v>0</v>
      </c>
      <c r="L44" s="97">
        <v>0</v>
      </c>
      <c r="M44" s="97">
        <v>0</v>
      </c>
      <c r="N44" s="97">
        <v>0</v>
      </c>
      <c r="O44" s="156">
        <f t="shared" si="2"/>
        <v>0</v>
      </c>
      <c r="P44" s="97">
        <f t="shared" si="5"/>
        <v>0</v>
      </c>
      <c r="Q44" s="97">
        <f t="shared" si="6"/>
        <v>0</v>
      </c>
    </row>
    <row r="45" spans="1:17" ht="15.75" customHeight="1" x14ac:dyDescent="0.25">
      <c r="A45" s="253"/>
      <c r="B45" s="167" t="s">
        <v>166</v>
      </c>
      <c r="C45" s="97">
        <v>0</v>
      </c>
      <c r="D45" s="97">
        <v>0</v>
      </c>
      <c r="E45" s="97">
        <v>0</v>
      </c>
      <c r="F45" s="97">
        <v>0</v>
      </c>
      <c r="G45" s="97">
        <v>0</v>
      </c>
      <c r="H45" s="97">
        <v>0</v>
      </c>
      <c r="I45" s="97">
        <v>0</v>
      </c>
      <c r="J45" s="97">
        <v>0</v>
      </c>
      <c r="K45" s="97">
        <v>0</v>
      </c>
      <c r="L45" s="97">
        <v>0</v>
      </c>
      <c r="M45" s="97">
        <v>0</v>
      </c>
      <c r="N45" s="97">
        <v>0</v>
      </c>
      <c r="O45" s="156">
        <f t="shared" si="2"/>
        <v>0</v>
      </c>
      <c r="P45" s="97">
        <f t="shared" si="5"/>
        <v>0</v>
      </c>
      <c r="Q45" s="97">
        <f t="shared" si="6"/>
        <v>0</v>
      </c>
    </row>
    <row r="46" spans="1:17" ht="15.75" customHeight="1" x14ac:dyDescent="0.25">
      <c r="A46" s="253" t="s">
        <v>186</v>
      </c>
      <c r="B46" s="167" t="s">
        <v>187</v>
      </c>
      <c r="C46" s="97">
        <v>0</v>
      </c>
      <c r="D46" s="97">
        <v>0</v>
      </c>
      <c r="E46" s="97">
        <v>0</v>
      </c>
      <c r="F46" s="97">
        <v>0</v>
      </c>
      <c r="G46" s="97">
        <v>0</v>
      </c>
      <c r="H46" s="97">
        <v>0</v>
      </c>
      <c r="I46" s="97">
        <v>0</v>
      </c>
      <c r="J46" s="97">
        <v>0</v>
      </c>
      <c r="K46" s="97">
        <v>0</v>
      </c>
      <c r="L46" s="97">
        <v>0</v>
      </c>
      <c r="M46" s="97">
        <v>0</v>
      </c>
      <c r="N46" s="97">
        <v>0</v>
      </c>
      <c r="O46" s="156">
        <f t="shared" si="2"/>
        <v>0</v>
      </c>
      <c r="P46" s="97">
        <f t="shared" si="5"/>
        <v>0</v>
      </c>
      <c r="Q46" s="97">
        <f t="shared" si="6"/>
        <v>0</v>
      </c>
    </row>
    <row r="47" spans="1:17" ht="15.75" customHeight="1" x14ac:dyDescent="0.25">
      <c r="A47" s="253"/>
      <c r="B47" s="167" t="s">
        <v>188</v>
      </c>
      <c r="C47" s="97">
        <v>0</v>
      </c>
      <c r="D47" s="97">
        <v>0</v>
      </c>
      <c r="E47" s="97">
        <v>0</v>
      </c>
      <c r="F47" s="97">
        <v>0</v>
      </c>
      <c r="G47" s="97">
        <v>0</v>
      </c>
      <c r="H47" s="97">
        <v>0</v>
      </c>
      <c r="I47" s="97">
        <v>0</v>
      </c>
      <c r="J47" s="97">
        <v>0</v>
      </c>
      <c r="K47" s="97">
        <v>0</v>
      </c>
      <c r="L47" s="97">
        <v>0</v>
      </c>
      <c r="M47" s="97">
        <v>0</v>
      </c>
      <c r="N47" s="97">
        <v>0</v>
      </c>
      <c r="O47" s="156">
        <f t="shared" si="2"/>
        <v>0</v>
      </c>
      <c r="P47" s="97">
        <f t="shared" si="5"/>
        <v>0</v>
      </c>
      <c r="Q47" s="97">
        <f t="shared" si="6"/>
        <v>0</v>
      </c>
    </row>
    <row r="48" spans="1:17" ht="15.75" customHeight="1" x14ac:dyDescent="0.25">
      <c r="A48" s="253"/>
      <c r="B48" s="167" t="s">
        <v>189</v>
      </c>
      <c r="C48" s="97">
        <v>0</v>
      </c>
      <c r="D48" s="97">
        <v>0</v>
      </c>
      <c r="E48" s="97">
        <v>0</v>
      </c>
      <c r="F48" s="97">
        <v>0</v>
      </c>
      <c r="G48" s="97">
        <v>0</v>
      </c>
      <c r="H48" s="97">
        <v>0</v>
      </c>
      <c r="I48" s="97">
        <v>0</v>
      </c>
      <c r="J48" s="97">
        <v>0</v>
      </c>
      <c r="K48" s="97">
        <v>0</v>
      </c>
      <c r="L48" s="97">
        <v>0</v>
      </c>
      <c r="M48" s="97">
        <v>0</v>
      </c>
      <c r="N48" s="97">
        <v>0</v>
      </c>
      <c r="O48" s="156">
        <f t="shared" si="2"/>
        <v>0</v>
      </c>
      <c r="P48" s="97">
        <f t="shared" si="5"/>
        <v>0</v>
      </c>
      <c r="Q48" s="97">
        <f t="shared" si="6"/>
        <v>0</v>
      </c>
    </row>
    <row r="49" spans="1:18" ht="15.75" customHeight="1" x14ac:dyDescent="0.25">
      <c r="A49" s="253"/>
      <c r="B49" s="167" t="s">
        <v>190</v>
      </c>
      <c r="C49" s="97">
        <v>0</v>
      </c>
      <c r="D49" s="97">
        <v>0</v>
      </c>
      <c r="E49" s="97">
        <v>0</v>
      </c>
      <c r="F49" s="97">
        <v>0</v>
      </c>
      <c r="G49" s="97">
        <v>0</v>
      </c>
      <c r="H49" s="97">
        <v>0</v>
      </c>
      <c r="I49" s="97">
        <v>0</v>
      </c>
      <c r="J49" s="97">
        <v>0</v>
      </c>
      <c r="K49" s="97">
        <v>0</v>
      </c>
      <c r="L49" s="97">
        <v>0</v>
      </c>
      <c r="M49" s="97">
        <v>0</v>
      </c>
      <c r="N49" s="97">
        <v>0</v>
      </c>
      <c r="O49" s="156">
        <f t="shared" si="2"/>
        <v>0</v>
      </c>
      <c r="P49" s="97">
        <f t="shared" si="5"/>
        <v>0</v>
      </c>
      <c r="Q49" s="97">
        <f t="shared" si="6"/>
        <v>0</v>
      </c>
    </row>
    <row r="50" spans="1:18" ht="15.75" customHeight="1" x14ac:dyDescent="0.25">
      <c r="A50" s="253"/>
      <c r="B50" s="167" t="s">
        <v>191</v>
      </c>
      <c r="C50" s="97">
        <v>0</v>
      </c>
      <c r="D50" s="97">
        <v>0</v>
      </c>
      <c r="E50" s="97">
        <v>0</v>
      </c>
      <c r="F50" s="97">
        <v>0</v>
      </c>
      <c r="G50" s="97">
        <v>0</v>
      </c>
      <c r="H50" s="97">
        <v>0</v>
      </c>
      <c r="I50" s="97">
        <v>0</v>
      </c>
      <c r="J50" s="97">
        <v>0</v>
      </c>
      <c r="K50" s="97">
        <v>0</v>
      </c>
      <c r="L50" s="97">
        <v>0</v>
      </c>
      <c r="M50" s="97">
        <v>0</v>
      </c>
      <c r="N50" s="97">
        <v>0</v>
      </c>
      <c r="O50" s="156">
        <f t="shared" si="2"/>
        <v>0</v>
      </c>
      <c r="P50" s="97">
        <f t="shared" si="5"/>
        <v>0</v>
      </c>
      <c r="Q50" s="97">
        <f t="shared" si="6"/>
        <v>0</v>
      </c>
    </row>
    <row r="51" spans="1:18" ht="15.75" customHeight="1" x14ac:dyDescent="0.25">
      <c r="A51" s="253"/>
      <c r="B51" s="167" t="s">
        <v>192</v>
      </c>
      <c r="C51" s="97">
        <v>0</v>
      </c>
      <c r="D51" s="97">
        <v>0</v>
      </c>
      <c r="E51" s="97">
        <v>0</v>
      </c>
      <c r="F51" s="97">
        <v>0</v>
      </c>
      <c r="G51" s="97">
        <v>0</v>
      </c>
      <c r="H51" s="97">
        <v>0</v>
      </c>
      <c r="I51" s="97">
        <v>0</v>
      </c>
      <c r="J51" s="97">
        <v>0</v>
      </c>
      <c r="K51" s="97">
        <v>0</v>
      </c>
      <c r="L51" s="97">
        <v>0</v>
      </c>
      <c r="M51" s="97">
        <v>0</v>
      </c>
      <c r="N51" s="97">
        <v>0</v>
      </c>
      <c r="O51" s="156">
        <f t="shared" si="2"/>
        <v>0</v>
      </c>
      <c r="P51" s="97">
        <f t="shared" si="5"/>
        <v>0</v>
      </c>
      <c r="Q51" s="97">
        <f t="shared" si="6"/>
        <v>0</v>
      </c>
    </row>
    <row r="52" spans="1:18" ht="15.75" customHeight="1" x14ac:dyDescent="0.25">
      <c r="A52" s="253"/>
      <c r="B52" s="167" t="s">
        <v>193</v>
      </c>
      <c r="C52" s="97">
        <v>0</v>
      </c>
      <c r="D52" s="97">
        <v>0</v>
      </c>
      <c r="E52" s="97">
        <v>0</v>
      </c>
      <c r="F52" s="97">
        <v>0</v>
      </c>
      <c r="G52" s="97">
        <v>0</v>
      </c>
      <c r="H52" s="97">
        <v>0</v>
      </c>
      <c r="I52" s="97">
        <v>0</v>
      </c>
      <c r="J52" s="97">
        <v>0</v>
      </c>
      <c r="K52" s="97">
        <v>0</v>
      </c>
      <c r="L52" s="97">
        <v>0</v>
      </c>
      <c r="M52" s="97">
        <v>0</v>
      </c>
      <c r="N52" s="97">
        <v>0</v>
      </c>
      <c r="O52" s="156">
        <f t="shared" si="2"/>
        <v>0</v>
      </c>
      <c r="P52" s="97">
        <f t="shared" si="5"/>
        <v>0</v>
      </c>
      <c r="Q52" s="97">
        <f t="shared" si="6"/>
        <v>0</v>
      </c>
    </row>
    <row r="53" spans="1:18" ht="15.75" customHeight="1" x14ac:dyDescent="0.25">
      <c r="A53" s="253" t="s">
        <v>194</v>
      </c>
      <c r="B53" s="167" t="s">
        <v>195</v>
      </c>
      <c r="C53" s="97">
        <v>0</v>
      </c>
      <c r="D53" s="97">
        <v>0</v>
      </c>
      <c r="E53" s="97">
        <v>0</v>
      </c>
      <c r="F53" s="97">
        <v>0</v>
      </c>
      <c r="G53" s="97">
        <v>0</v>
      </c>
      <c r="H53" s="97">
        <v>0</v>
      </c>
      <c r="I53" s="97">
        <v>0</v>
      </c>
      <c r="J53" s="97">
        <v>0</v>
      </c>
      <c r="K53" s="97">
        <v>0</v>
      </c>
      <c r="L53" s="97">
        <v>0</v>
      </c>
      <c r="M53" s="97">
        <v>0</v>
      </c>
      <c r="N53" s="97">
        <v>0</v>
      </c>
      <c r="O53" s="156">
        <f t="shared" si="2"/>
        <v>0</v>
      </c>
      <c r="P53" s="97">
        <f t="shared" si="5"/>
        <v>0</v>
      </c>
      <c r="Q53" s="97">
        <f t="shared" si="6"/>
        <v>0</v>
      </c>
    </row>
    <row r="54" spans="1:18" ht="15.75" customHeight="1" x14ac:dyDescent="0.25">
      <c r="A54" s="253"/>
      <c r="B54" s="167" t="s">
        <v>196</v>
      </c>
      <c r="C54" s="97">
        <v>0</v>
      </c>
      <c r="D54" s="97">
        <v>0</v>
      </c>
      <c r="E54" s="97">
        <v>0</v>
      </c>
      <c r="F54" s="97">
        <v>0</v>
      </c>
      <c r="G54" s="97">
        <v>0</v>
      </c>
      <c r="H54" s="97">
        <v>0</v>
      </c>
      <c r="I54" s="97">
        <v>0</v>
      </c>
      <c r="J54" s="97">
        <v>0</v>
      </c>
      <c r="K54" s="97">
        <v>0</v>
      </c>
      <c r="L54" s="97">
        <v>0</v>
      </c>
      <c r="M54" s="97">
        <v>0</v>
      </c>
      <c r="N54" s="97">
        <v>0</v>
      </c>
      <c r="O54" s="156">
        <f t="shared" si="2"/>
        <v>0</v>
      </c>
      <c r="P54" s="97">
        <f t="shared" si="5"/>
        <v>0</v>
      </c>
      <c r="Q54" s="97">
        <f t="shared" si="6"/>
        <v>0</v>
      </c>
    </row>
    <row r="55" spans="1:18" ht="15.75" customHeight="1" x14ac:dyDescent="0.25">
      <c r="A55" s="253"/>
      <c r="B55" s="167" t="s">
        <v>391</v>
      </c>
      <c r="C55" s="97">
        <v>0</v>
      </c>
      <c r="D55" s="97">
        <v>0</v>
      </c>
      <c r="E55" s="97">
        <v>0</v>
      </c>
      <c r="F55" s="97">
        <v>0</v>
      </c>
      <c r="G55" s="97">
        <v>0</v>
      </c>
      <c r="H55" s="97">
        <v>0</v>
      </c>
      <c r="I55" s="97">
        <v>0</v>
      </c>
      <c r="J55" s="97">
        <v>0</v>
      </c>
      <c r="K55" s="97">
        <v>0</v>
      </c>
      <c r="L55" s="97">
        <v>0</v>
      </c>
      <c r="M55" s="97">
        <v>0</v>
      </c>
      <c r="N55" s="97">
        <v>0</v>
      </c>
      <c r="O55" s="156">
        <f t="shared" si="2"/>
        <v>0</v>
      </c>
      <c r="P55" s="97">
        <f t="shared" si="5"/>
        <v>0</v>
      </c>
      <c r="Q55" s="97">
        <f t="shared" si="6"/>
        <v>0</v>
      </c>
    </row>
    <row r="56" spans="1:18" ht="15.75" customHeight="1" x14ac:dyDescent="0.25">
      <c r="A56" s="253"/>
      <c r="B56" s="167" t="s">
        <v>197</v>
      </c>
      <c r="C56" s="97">
        <v>0</v>
      </c>
      <c r="D56" s="97">
        <v>0</v>
      </c>
      <c r="E56" s="97">
        <v>0</v>
      </c>
      <c r="F56" s="97">
        <v>0</v>
      </c>
      <c r="G56" s="97">
        <v>0</v>
      </c>
      <c r="H56" s="97">
        <v>0</v>
      </c>
      <c r="I56" s="97">
        <v>0</v>
      </c>
      <c r="J56" s="97">
        <v>0</v>
      </c>
      <c r="K56" s="97">
        <v>0</v>
      </c>
      <c r="L56" s="97">
        <v>0</v>
      </c>
      <c r="M56" s="97">
        <v>0</v>
      </c>
      <c r="N56" s="97">
        <v>0</v>
      </c>
      <c r="O56" s="156">
        <f t="shared" si="2"/>
        <v>0</v>
      </c>
      <c r="P56" s="97">
        <f>O56</f>
        <v>0</v>
      </c>
      <c r="Q56" s="97">
        <f>P56</f>
        <v>0</v>
      </c>
    </row>
    <row r="57" spans="1:18" ht="15.75" customHeight="1" x14ac:dyDescent="0.25">
      <c r="A57" s="253"/>
      <c r="B57" s="167" t="s">
        <v>198</v>
      </c>
      <c r="C57" s="97">
        <v>0</v>
      </c>
      <c r="D57" s="97">
        <v>0</v>
      </c>
      <c r="E57" s="97">
        <v>0</v>
      </c>
      <c r="F57" s="97">
        <v>0</v>
      </c>
      <c r="G57" s="97">
        <v>0</v>
      </c>
      <c r="H57" s="97">
        <v>0</v>
      </c>
      <c r="I57" s="97">
        <v>0</v>
      </c>
      <c r="J57" s="97">
        <v>0</v>
      </c>
      <c r="K57" s="97">
        <v>0</v>
      </c>
      <c r="L57" s="97">
        <v>0</v>
      </c>
      <c r="M57" s="97">
        <v>0</v>
      </c>
      <c r="N57" s="97">
        <v>0</v>
      </c>
      <c r="O57" s="156">
        <f t="shared" si="2"/>
        <v>0</v>
      </c>
      <c r="P57" s="97">
        <f t="shared" si="5"/>
        <v>0</v>
      </c>
      <c r="Q57" s="97">
        <f t="shared" si="6"/>
        <v>0</v>
      </c>
    </row>
    <row r="58" spans="1:18" ht="15.75" customHeight="1" x14ac:dyDescent="0.25">
      <c r="A58" s="160"/>
      <c r="B58" s="160" t="s">
        <v>277</v>
      </c>
      <c r="C58" s="156">
        <f t="shared" ref="C58:Q58" si="7">SUM(C17:C57)</f>
        <v>0</v>
      </c>
      <c r="D58" s="156">
        <f t="shared" si="7"/>
        <v>0</v>
      </c>
      <c r="E58" s="156">
        <f t="shared" si="7"/>
        <v>0</v>
      </c>
      <c r="F58" s="156">
        <f t="shared" si="7"/>
        <v>0</v>
      </c>
      <c r="G58" s="156">
        <f t="shared" si="7"/>
        <v>0</v>
      </c>
      <c r="H58" s="156">
        <f t="shared" si="7"/>
        <v>0</v>
      </c>
      <c r="I58" s="156">
        <f t="shared" si="7"/>
        <v>0</v>
      </c>
      <c r="J58" s="156">
        <f t="shared" si="7"/>
        <v>0</v>
      </c>
      <c r="K58" s="156">
        <f t="shared" si="7"/>
        <v>0</v>
      </c>
      <c r="L58" s="156">
        <f t="shared" si="7"/>
        <v>0</v>
      </c>
      <c r="M58" s="156">
        <f t="shared" si="7"/>
        <v>0</v>
      </c>
      <c r="N58" s="156">
        <f t="shared" si="7"/>
        <v>0</v>
      </c>
      <c r="O58" s="156">
        <f t="shared" si="7"/>
        <v>0</v>
      </c>
      <c r="P58" s="156">
        <f t="shared" si="7"/>
        <v>0</v>
      </c>
      <c r="Q58" s="156">
        <f t="shared" si="7"/>
        <v>0</v>
      </c>
    </row>
    <row r="59" spans="1:18" s="17" customFormat="1" ht="15.75" customHeight="1" x14ac:dyDescent="0.25"/>
    <row r="60" spans="1:18" ht="15.75" customHeight="1" thickBot="1" x14ac:dyDescent="0.3">
      <c r="A60" s="165" t="s">
        <v>404</v>
      </c>
      <c r="B60" s="218">
        <v>0.21</v>
      </c>
      <c r="C60" s="148" t="s">
        <v>426</v>
      </c>
      <c r="D60" s="17"/>
      <c r="E60" s="17"/>
      <c r="F60" s="17"/>
      <c r="G60" s="17"/>
      <c r="H60" s="17"/>
      <c r="I60" s="17"/>
      <c r="J60" s="17"/>
      <c r="K60" s="17"/>
      <c r="L60" s="17"/>
      <c r="M60" s="17"/>
      <c r="N60" s="17"/>
      <c r="O60" s="17"/>
      <c r="P60" s="17"/>
      <c r="Q60" s="17"/>
    </row>
    <row r="61" spans="1:18" ht="15.75" customHeight="1" x14ac:dyDescent="0.25">
      <c r="A61" s="166"/>
      <c r="B61" s="161" t="s">
        <v>405</v>
      </c>
      <c r="C61" s="94" t="s">
        <v>62</v>
      </c>
      <c r="D61" s="94" t="s">
        <v>63</v>
      </c>
      <c r="E61" s="94" t="s">
        <v>64</v>
      </c>
      <c r="F61" s="94" t="s">
        <v>65</v>
      </c>
      <c r="G61" s="94" t="s">
        <v>66</v>
      </c>
      <c r="H61" s="94" t="s">
        <v>67</v>
      </c>
      <c r="I61" s="94" t="s">
        <v>68</v>
      </c>
      <c r="J61" s="94" t="s">
        <v>69</v>
      </c>
      <c r="K61" s="94" t="s">
        <v>70</v>
      </c>
      <c r="L61" s="94" t="s">
        <v>71</v>
      </c>
      <c r="M61" s="94" t="s">
        <v>72</v>
      </c>
      <c r="N61" s="94" t="s">
        <v>73</v>
      </c>
      <c r="O61" s="96" t="s">
        <v>22</v>
      </c>
      <c r="P61" s="96" t="s">
        <v>23</v>
      </c>
      <c r="Q61" s="96" t="s">
        <v>24</v>
      </c>
    </row>
    <row r="62" spans="1:18" ht="15.75" customHeight="1" x14ac:dyDescent="0.25">
      <c r="A62" s="252"/>
      <c r="B62" s="162" t="s">
        <v>320</v>
      </c>
      <c r="C62" s="170">
        <v>0</v>
      </c>
      <c r="D62" s="170">
        <v>0</v>
      </c>
      <c r="E62" s="170">
        <v>0</v>
      </c>
      <c r="F62" s="170">
        <v>0</v>
      </c>
      <c r="G62" s="170">
        <v>0</v>
      </c>
      <c r="H62" s="170">
        <v>0</v>
      </c>
      <c r="I62" s="170">
        <v>0</v>
      </c>
      <c r="J62" s="170">
        <v>0</v>
      </c>
      <c r="K62" s="170">
        <v>0</v>
      </c>
      <c r="L62" s="170">
        <v>0</v>
      </c>
      <c r="M62" s="170">
        <v>0</v>
      </c>
      <c r="N62" s="170">
        <v>0</v>
      </c>
      <c r="O62" s="173">
        <f>SUM(C62:N62)</f>
        <v>0</v>
      </c>
      <c r="P62" s="170">
        <f>(O62)</f>
        <v>0</v>
      </c>
      <c r="Q62" s="170">
        <f>(P62)</f>
        <v>0</v>
      </c>
    </row>
    <row r="63" spans="1:18" ht="15.75" customHeight="1" x14ac:dyDescent="0.25">
      <c r="A63" s="252"/>
      <c r="B63" s="162" t="s">
        <v>342</v>
      </c>
      <c r="C63" s="171">
        <v>0</v>
      </c>
      <c r="D63" s="171">
        <v>0</v>
      </c>
      <c r="E63" s="171">
        <v>0</v>
      </c>
      <c r="F63" s="171">
        <v>0</v>
      </c>
      <c r="G63" s="171">
        <v>0</v>
      </c>
      <c r="H63" s="171">
        <v>0</v>
      </c>
      <c r="I63" s="171">
        <v>0</v>
      </c>
      <c r="J63" s="171">
        <v>0</v>
      </c>
      <c r="K63" s="171">
        <v>0</v>
      </c>
      <c r="L63" s="171">
        <v>0</v>
      </c>
      <c r="M63" s="171">
        <v>0</v>
      </c>
      <c r="N63" s="171">
        <v>0</v>
      </c>
      <c r="O63" s="307">
        <f xml:space="preserve"> IFERROR(O64/O62,0)</f>
        <v>0</v>
      </c>
      <c r="P63" s="171">
        <f>O63</f>
        <v>0</v>
      </c>
      <c r="Q63" s="171">
        <f>P63</f>
        <v>0</v>
      </c>
      <c r="R63" s="143"/>
    </row>
    <row r="64" spans="1:18" ht="15.75" customHeight="1" x14ac:dyDescent="0.25">
      <c r="A64" s="252"/>
      <c r="B64" s="163" t="s">
        <v>341</v>
      </c>
      <c r="C64" s="156">
        <f t="shared" ref="C64:N64" si="8">C62*C63</f>
        <v>0</v>
      </c>
      <c r="D64" s="156">
        <f t="shared" si="8"/>
        <v>0</v>
      </c>
      <c r="E64" s="156">
        <f t="shared" si="8"/>
        <v>0</v>
      </c>
      <c r="F64" s="156">
        <f t="shared" si="8"/>
        <v>0</v>
      </c>
      <c r="G64" s="156">
        <f t="shared" si="8"/>
        <v>0</v>
      </c>
      <c r="H64" s="156">
        <f t="shared" si="8"/>
        <v>0</v>
      </c>
      <c r="I64" s="156">
        <f t="shared" si="8"/>
        <v>0</v>
      </c>
      <c r="J64" s="156">
        <f t="shared" si="8"/>
        <v>0</v>
      </c>
      <c r="K64" s="156">
        <f t="shared" si="8"/>
        <v>0</v>
      </c>
      <c r="L64" s="156">
        <f t="shared" si="8"/>
        <v>0</v>
      </c>
      <c r="M64" s="156">
        <f t="shared" si="8"/>
        <v>0</v>
      </c>
      <c r="N64" s="156">
        <f t="shared" si="8"/>
        <v>0</v>
      </c>
      <c r="O64" s="156">
        <f>SUM(C64:N64)</f>
        <v>0</v>
      </c>
      <c r="P64" s="306">
        <f>P63*P62</f>
        <v>0</v>
      </c>
      <c r="Q64" s="172">
        <f>Q63*Q62</f>
        <v>0</v>
      </c>
    </row>
    <row r="65" spans="1:17" ht="15.75" customHeight="1" x14ac:dyDescent="0.25">
      <c r="A65" s="252"/>
      <c r="B65" s="164" t="s">
        <v>339</v>
      </c>
      <c r="C65" s="156">
        <f>C64*$B$60</f>
        <v>0</v>
      </c>
      <c r="D65" s="156">
        <f t="shared" ref="D65:N65" si="9">D64*$B$60</f>
        <v>0</v>
      </c>
      <c r="E65" s="156">
        <f t="shared" si="9"/>
        <v>0</v>
      </c>
      <c r="F65" s="156">
        <f t="shared" si="9"/>
        <v>0</v>
      </c>
      <c r="G65" s="156">
        <f t="shared" si="9"/>
        <v>0</v>
      </c>
      <c r="H65" s="156">
        <f t="shared" si="9"/>
        <v>0</v>
      </c>
      <c r="I65" s="156">
        <f t="shared" si="9"/>
        <v>0</v>
      </c>
      <c r="J65" s="156">
        <f t="shared" si="9"/>
        <v>0</v>
      </c>
      <c r="K65" s="156">
        <f t="shared" si="9"/>
        <v>0</v>
      </c>
      <c r="L65" s="156">
        <f t="shared" si="9"/>
        <v>0</v>
      </c>
      <c r="M65" s="156">
        <f t="shared" si="9"/>
        <v>0</v>
      </c>
      <c r="N65" s="156">
        <f t="shared" si="9"/>
        <v>0</v>
      </c>
      <c r="O65" s="156">
        <f>O64*$B$60</f>
        <v>0</v>
      </c>
      <c r="P65" s="156">
        <f>(P64*$B$60)</f>
        <v>0</v>
      </c>
      <c r="Q65" s="156">
        <f>(Q64*$B$60)</f>
        <v>0</v>
      </c>
    </row>
    <row r="66" spans="1:17" ht="15.75" customHeight="1" x14ac:dyDescent="0.25">
      <c r="A66" s="252"/>
      <c r="B66" s="162" t="s">
        <v>320</v>
      </c>
      <c r="C66" s="170">
        <v>0</v>
      </c>
      <c r="D66" s="170">
        <v>0</v>
      </c>
      <c r="E66" s="170">
        <v>0</v>
      </c>
      <c r="F66" s="170">
        <v>0</v>
      </c>
      <c r="G66" s="170">
        <v>0</v>
      </c>
      <c r="H66" s="170">
        <v>0</v>
      </c>
      <c r="I66" s="170">
        <v>0</v>
      </c>
      <c r="J66" s="170">
        <v>0</v>
      </c>
      <c r="K66" s="170">
        <v>0</v>
      </c>
      <c r="L66" s="170">
        <v>0</v>
      </c>
      <c r="M66" s="170">
        <v>0</v>
      </c>
      <c r="N66" s="170">
        <v>0</v>
      </c>
      <c r="O66" s="173">
        <f>SUM(C66:N66)</f>
        <v>0</v>
      </c>
      <c r="P66" s="150">
        <f>(O66)</f>
        <v>0</v>
      </c>
      <c r="Q66" s="150">
        <f>(P66)</f>
        <v>0</v>
      </c>
    </row>
    <row r="67" spans="1:17" ht="15.75" customHeight="1" x14ac:dyDescent="0.25">
      <c r="A67" s="252"/>
      <c r="B67" s="162" t="s">
        <v>342</v>
      </c>
      <c r="C67" s="171">
        <v>0</v>
      </c>
      <c r="D67" s="171">
        <v>0</v>
      </c>
      <c r="E67" s="171">
        <v>0</v>
      </c>
      <c r="F67" s="171">
        <v>0</v>
      </c>
      <c r="G67" s="171">
        <v>0</v>
      </c>
      <c r="H67" s="171">
        <v>0</v>
      </c>
      <c r="I67" s="171">
        <v>0</v>
      </c>
      <c r="J67" s="171">
        <v>0</v>
      </c>
      <c r="K67" s="171">
        <v>0</v>
      </c>
      <c r="L67" s="171">
        <v>0</v>
      </c>
      <c r="M67" s="171">
        <v>0</v>
      </c>
      <c r="N67" s="171">
        <v>0</v>
      </c>
      <c r="O67" s="174">
        <f xml:space="preserve"> IFERROR(O68/O66,0)</f>
        <v>0</v>
      </c>
      <c r="P67" s="151">
        <f>O67</f>
        <v>0</v>
      </c>
      <c r="Q67" s="151">
        <f>P67</f>
        <v>0</v>
      </c>
    </row>
    <row r="68" spans="1:17" ht="15.75" customHeight="1" x14ac:dyDescent="0.25">
      <c r="A68" s="252"/>
      <c r="B68" s="163" t="s">
        <v>341</v>
      </c>
      <c r="C68" s="156">
        <f t="shared" ref="C68:N68" si="10">C66*C67</f>
        <v>0</v>
      </c>
      <c r="D68" s="156">
        <f t="shared" si="10"/>
        <v>0</v>
      </c>
      <c r="E68" s="156">
        <f t="shared" si="10"/>
        <v>0</v>
      </c>
      <c r="F68" s="156">
        <f t="shared" si="10"/>
        <v>0</v>
      </c>
      <c r="G68" s="156">
        <f t="shared" si="10"/>
        <v>0</v>
      </c>
      <c r="H68" s="156">
        <f t="shared" si="10"/>
        <v>0</v>
      </c>
      <c r="I68" s="156">
        <f t="shared" si="10"/>
        <v>0</v>
      </c>
      <c r="J68" s="156">
        <f t="shared" si="10"/>
        <v>0</v>
      </c>
      <c r="K68" s="156">
        <f t="shared" si="10"/>
        <v>0</v>
      </c>
      <c r="L68" s="156">
        <f t="shared" si="10"/>
        <v>0</v>
      </c>
      <c r="M68" s="156">
        <f t="shared" si="10"/>
        <v>0</v>
      </c>
      <c r="N68" s="156">
        <f t="shared" si="10"/>
        <v>0</v>
      </c>
      <c r="O68" s="156">
        <f>SUM(C68:N68)</f>
        <v>0</v>
      </c>
      <c r="P68" s="172">
        <f>P67*P66</f>
        <v>0</v>
      </c>
      <c r="Q68" s="172">
        <f>Q67*Q66</f>
        <v>0</v>
      </c>
    </row>
    <row r="69" spans="1:17" ht="15.75" customHeight="1" x14ac:dyDescent="0.25">
      <c r="A69" s="252"/>
      <c r="B69" s="164" t="s">
        <v>339</v>
      </c>
      <c r="C69" s="156">
        <f>C68*$B$60</f>
        <v>0</v>
      </c>
      <c r="D69" s="156">
        <f t="shared" ref="D69:N69" si="11">D68*$B$60</f>
        <v>0</v>
      </c>
      <c r="E69" s="156">
        <f t="shared" si="11"/>
        <v>0</v>
      </c>
      <c r="F69" s="156">
        <f t="shared" si="11"/>
        <v>0</v>
      </c>
      <c r="G69" s="156">
        <f t="shared" si="11"/>
        <v>0</v>
      </c>
      <c r="H69" s="156">
        <f t="shared" si="11"/>
        <v>0</v>
      </c>
      <c r="I69" s="156">
        <f t="shared" si="11"/>
        <v>0</v>
      </c>
      <c r="J69" s="156">
        <f t="shared" si="11"/>
        <v>0</v>
      </c>
      <c r="K69" s="156">
        <f t="shared" si="11"/>
        <v>0</v>
      </c>
      <c r="L69" s="156">
        <f t="shared" si="11"/>
        <v>0</v>
      </c>
      <c r="M69" s="156">
        <f t="shared" si="11"/>
        <v>0</v>
      </c>
      <c r="N69" s="156">
        <f t="shared" si="11"/>
        <v>0</v>
      </c>
      <c r="O69" s="156">
        <f>O68*$B$60</f>
        <v>0</v>
      </c>
      <c r="P69" s="156">
        <f>(P68*$B$60)</f>
        <v>0</v>
      </c>
      <c r="Q69" s="156">
        <f>(Q68*$B$60)</f>
        <v>0</v>
      </c>
    </row>
    <row r="70" spans="1:17" ht="15.75" customHeight="1" x14ac:dyDescent="0.25">
      <c r="A70" s="252"/>
      <c r="B70" s="162" t="s">
        <v>320</v>
      </c>
      <c r="C70" s="170">
        <v>0</v>
      </c>
      <c r="D70" s="170">
        <v>0</v>
      </c>
      <c r="E70" s="170">
        <v>0</v>
      </c>
      <c r="F70" s="170">
        <v>0</v>
      </c>
      <c r="G70" s="170">
        <v>0</v>
      </c>
      <c r="H70" s="170">
        <v>0</v>
      </c>
      <c r="I70" s="170">
        <v>0</v>
      </c>
      <c r="J70" s="170">
        <v>0</v>
      </c>
      <c r="K70" s="170">
        <v>0</v>
      </c>
      <c r="L70" s="170">
        <v>0</v>
      </c>
      <c r="M70" s="170">
        <v>0</v>
      </c>
      <c r="N70" s="170">
        <v>0</v>
      </c>
      <c r="O70" s="173">
        <f>SUM(C70:N70)</f>
        <v>0</v>
      </c>
      <c r="P70" s="170">
        <f>(O70)</f>
        <v>0</v>
      </c>
      <c r="Q70" s="170">
        <f>(P70)</f>
        <v>0</v>
      </c>
    </row>
    <row r="71" spans="1:17" ht="15.75" customHeight="1" x14ac:dyDescent="0.25">
      <c r="A71" s="252"/>
      <c r="B71" s="162" t="s">
        <v>342</v>
      </c>
      <c r="C71" s="171">
        <v>0</v>
      </c>
      <c r="D71" s="171">
        <v>0</v>
      </c>
      <c r="E71" s="171">
        <v>0</v>
      </c>
      <c r="F71" s="171">
        <v>0</v>
      </c>
      <c r="G71" s="171">
        <v>0</v>
      </c>
      <c r="H71" s="171">
        <v>0</v>
      </c>
      <c r="I71" s="171">
        <v>0</v>
      </c>
      <c r="J71" s="171">
        <v>0</v>
      </c>
      <c r="K71" s="171">
        <v>0</v>
      </c>
      <c r="L71" s="171">
        <v>0</v>
      </c>
      <c r="M71" s="171">
        <v>0</v>
      </c>
      <c r="N71" s="171">
        <v>0</v>
      </c>
      <c r="O71" s="174">
        <f xml:space="preserve"> IFERROR(O72/O70,0)</f>
        <v>0</v>
      </c>
      <c r="P71" s="171">
        <f>O71</f>
        <v>0</v>
      </c>
      <c r="Q71" s="171">
        <f>P71</f>
        <v>0</v>
      </c>
    </row>
    <row r="72" spans="1:17" ht="15.75" customHeight="1" x14ac:dyDescent="0.25">
      <c r="A72" s="252"/>
      <c r="B72" s="163" t="s">
        <v>341</v>
      </c>
      <c r="C72" s="156">
        <f t="shared" ref="C72:N72" si="12">C70*C71</f>
        <v>0</v>
      </c>
      <c r="D72" s="156">
        <f t="shared" si="12"/>
        <v>0</v>
      </c>
      <c r="E72" s="156">
        <f t="shared" si="12"/>
        <v>0</v>
      </c>
      <c r="F72" s="156">
        <f t="shared" si="12"/>
        <v>0</v>
      </c>
      <c r="G72" s="156">
        <f t="shared" si="12"/>
        <v>0</v>
      </c>
      <c r="H72" s="156">
        <f t="shared" si="12"/>
        <v>0</v>
      </c>
      <c r="I72" s="156">
        <f t="shared" si="12"/>
        <v>0</v>
      </c>
      <c r="J72" s="156">
        <f t="shared" si="12"/>
        <v>0</v>
      </c>
      <c r="K72" s="156">
        <f t="shared" si="12"/>
        <v>0</v>
      </c>
      <c r="L72" s="156">
        <f t="shared" si="12"/>
        <v>0</v>
      </c>
      <c r="M72" s="156">
        <f t="shared" si="12"/>
        <v>0</v>
      </c>
      <c r="N72" s="156">
        <f t="shared" si="12"/>
        <v>0</v>
      </c>
      <c r="O72" s="156">
        <f>SUM(C72:N72)</f>
        <v>0</v>
      </c>
      <c r="P72" s="172">
        <f>P71*P70</f>
        <v>0</v>
      </c>
      <c r="Q72" s="172">
        <f>Q71*Q70</f>
        <v>0</v>
      </c>
    </row>
    <row r="73" spans="1:17" ht="15.75" customHeight="1" x14ac:dyDescent="0.25">
      <c r="A73" s="252"/>
      <c r="B73" s="164" t="s">
        <v>339</v>
      </c>
      <c r="C73" s="156">
        <f>C72*$B$60</f>
        <v>0</v>
      </c>
      <c r="D73" s="156">
        <f t="shared" ref="D73:N73" si="13">D72*$B$60</f>
        <v>0</v>
      </c>
      <c r="E73" s="156">
        <f t="shared" si="13"/>
        <v>0</v>
      </c>
      <c r="F73" s="156">
        <f t="shared" si="13"/>
        <v>0</v>
      </c>
      <c r="G73" s="156">
        <f t="shared" si="13"/>
        <v>0</v>
      </c>
      <c r="H73" s="156">
        <f t="shared" si="13"/>
        <v>0</v>
      </c>
      <c r="I73" s="156">
        <f t="shared" si="13"/>
        <v>0</v>
      </c>
      <c r="J73" s="156">
        <f t="shared" si="13"/>
        <v>0</v>
      </c>
      <c r="K73" s="156">
        <f t="shared" si="13"/>
        <v>0</v>
      </c>
      <c r="L73" s="156">
        <f t="shared" si="13"/>
        <v>0</v>
      </c>
      <c r="M73" s="156">
        <f t="shared" si="13"/>
        <v>0</v>
      </c>
      <c r="N73" s="156">
        <f t="shared" si="13"/>
        <v>0</v>
      </c>
      <c r="O73" s="156">
        <f t="shared" ref="O73:P73" si="14">O72*$B$60</f>
        <v>0</v>
      </c>
      <c r="P73" s="156">
        <f>(P72*$B$60)</f>
        <v>0</v>
      </c>
      <c r="Q73" s="156">
        <f>(Q72*$B$60)</f>
        <v>0</v>
      </c>
    </row>
    <row r="74" spans="1:17" ht="15.75" customHeight="1" x14ac:dyDescent="0.25">
      <c r="A74" s="252"/>
      <c r="B74" s="162" t="s">
        <v>320</v>
      </c>
      <c r="C74" s="170">
        <v>0</v>
      </c>
      <c r="D74" s="170">
        <v>0</v>
      </c>
      <c r="E74" s="170">
        <v>0</v>
      </c>
      <c r="F74" s="170">
        <v>0</v>
      </c>
      <c r="G74" s="170">
        <v>0</v>
      </c>
      <c r="H74" s="170">
        <v>0</v>
      </c>
      <c r="I74" s="170">
        <v>0</v>
      </c>
      <c r="J74" s="170">
        <v>0</v>
      </c>
      <c r="K74" s="170">
        <v>0</v>
      </c>
      <c r="L74" s="170">
        <v>0</v>
      </c>
      <c r="M74" s="170">
        <v>0</v>
      </c>
      <c r="N74" s="170">
        <v>0</v>
      </c>
      <c r="O74" s="173">
        <f>SUM(C74:N74)</f>
        <v>0</v>
      </c>
      <c r="P74" s="170">
        <f>(O74)</f>
        <v>0</v>
      </c>
      <c r="Q74" s="170">
        <f>(P74)</f>
        <v>0</v>
      </c>
    </row>
    <row r="75" spans="1:17" ht="15.75" customHeight="1" x14ac:dyDescent="0.25">
      <c r="A75" s="252"/>
      <c r="B75" s="162" t="s">
        <v>342</v>
      </c>
      <c r="C75" s="171">
        <v>0</v>
      </c>
      <c r="D75" s="171">
        <v>0</v>
      </c>
      <c r="E75" s="171">
        <v>0</v>
      </c>
      <c r="F75" s="171">
        <v>0</v>
      </c>
      <c r="G75" s="171">
        <v>0</v>
      </c>
      <c r="H75" s="171">
        <v>0</v>
      </c>
      <c r="I75" s="171">
        <v>0</v>
      </c>
      <c r="J75" s="171">
        <v>0</v>
      </c>
      <c r="K75" s="171">
        <v>0</v>
      </c>
      <c r="L75" s="171">
        <v>0</v>
      </c>
      <c r="M75" s="171">
        <v>0</v>
      </c>
      <c r="N75" s="171">
        <v>0</v>
      </c>
      <c r="O75" s="174">
        <f xml:space="preserve"> IFERROR(O76/O74,0)</f>
        <v>0</v>
      </c>
      <c r="P75" s="171">
        <f>O75</f>
        <v>0</v>
      </c>
      <c r="Q75" s="171">
        <f>P75</f>
        <v>0</v>
      </c>
    </row>
    <row r="76" spans="1:17" ht="15.75" customHeight="1" x14ac:dyDescent="0.25">
      <c r="A76" s="252"/>
      <c r="B76" s="163" t="s">
        <v>341</v>
      </c>
      <c r="C76" s="156">
        <f t="shared" ref="C76:N76" si="15">C74*C75</f>
        <v>0</v>
      </c>
      <c r="D76" s="156">
        <f t="shared" si="15"/>
        <v>0</v>
      </c>
      <c r="E76" s="156">
        <f t="shared" si="15"/>
        <v>0</v>
      </c>
      <c r="F76" s="156">
        <f t="shared" si="15"/>
        <v>0</v>
      </c>
      <c r="G76" s="156">
        <f t="shared" si="15"/>
        <v>0</v>
      </c>
      <c r="H76" s="156">
        <f t="shared" si="15"/>
        <v>0</v>
      </c>
      <c r="I76" s="156">
        <f t="shared" si="15"/>
        <v>0</v>
      </c>
      <c r="J76" s="156">
        <f t="shared" si="15"/>
        <v>0</v>
      </c>
      <c r="K76" s="156">
        <f t="shared" si="15"/>
        <v>0</v>
      </c>
      <c r="L76" s="156">
        <f t="shared" si="15"/>
        <v>0</v>
      </c>
      <c r="M76" s="156">
        <f t="shared" si="15"/>
        <v>0</v>
      </c>
      <c r="N76" s="156">
        <f t="shared" si="15"/>
        <v>0</v>
      </c>
      <c r="O76" s="156">
        <f>SUM(C76:N76)</f>
        <v>0</v>
      </c>
      <c r="P76" s="172">
        <f>P75*P74</f>
        <v>0</v>
      </c>
      <c r="Q76" s="172">
        <f>Q75*Q74</f>
        <v>0</v>
      </c>
    </row>
    <row r="77" spans="1:17" ht="15.75" customHeight="1" x14ac:dyDescent="0.25">
      <c r="A77" s="252"/>
      <c r="B77" s="164" t="s">
        <v>339</v>
      </c>
      <c r="C77" s="156">
        <f>C76*$B$60</f>
        <v>0</v>
      </c>
      <c r="D77" s="156">
        <f t="shared" ref="D77:N77" si="16">D76*$B$60</f>
        <v>0</v>
      </c>
      <c r="E77" s="156">
        <f t="shared" si="16"/>
        <v>0</v>
      </c>
      <c r="F77" s="156">
        <f t="shared" si="16"/>
        <v>0</v>
      </c>
      <c r="G77" s="156">
        <f t="shared" si="16"/>
        <v>0</v>
      </c>
      <c r="H77" s="156">
        <f t="shared" si="16"/>
        <v>0</v>
      </c>
      <c r="I77" s="156">
        <f t="shared" si="16"/>
        <v>0</v>
      </c>
      <c r="J77" s="156">
        <f t="shared" si="16"/>
        <v>0</v>
      </c>
      <c r="K77" s="156">
        <f t="shared" si="16"/>
        <v>0</v>
      </c>
      <c r="L77" s="156">
        <f t="shared" si="16"/>
        <v>0</v>
      </c>
      <c r="M77" s="156">
        <f t="shared" si="16"/>
        <v>0</v>
      </c>
      <c r="N77" s="156">
        <f t="shared" si="16"/>
        <v>0</v>
      </c>
      <c r="O77" s="156">
        <f t="shared" ref="O77" si="17">O76*$B$60</f>
        <v>0</v>
      </c>
      <c r="P77" s="156">
        <f>(P76*$B$60)</f>
        <v>0</v>
      </c>
      <c r="Q77" s="156">
        <f>(Q76*$B$60)</f>
        <v>0</v>
      </c>
    </row>
    <row r="78" spans="1:17" ht="15.75" customHeight="1" x14ac:dyDescent="0.25">
      <c r="A78" s="252"/>
      <c r="B78" s="162" t="s">
        <v>320</v>
      </c>
      <c r="C78" s="170">
        <v>0</v>
      </c>
      <c r="D78" s="170">
        <v>0</v>
      </c>
      <c r="E78" s="170">
        <v>0</v>
      </c>
      <c r="F78" s="170">
        <v>0</v>
      </c>
      <c r="G78" s="170">
        <v>0</v>
      </c>
      <c r="H78" s="170">
        <v>0</v>
      </c>
      <c r="I78" s="170">
        <v>0</v>
      </c>
      <c r="J78" s="170">
        <v>0</v>
      </c>
      <c r="K78" s="170">
        <v>0</v>
      </c>
      <c r="L78" s="170">
        <v>0</v>
      </c>
      <c r="M78" s="170">
        <v>0</v>
      </c>
      <c r="N78" s="170">
        <v>0</v>
      </c>
      <c r="O78" s="173">
        <f>SUM(C78:N78)</f>
        <v>0</v>
      </c>
      <c r="P78" s="170">
        <f>(O78)</f>
        <v>0</v>
      </c>
      <c r="Q78" s="170">
        <f>(P78)</f>
        <v>0</v>
      </c>
    </row>
    <row r="79" spans="1:17" ht="15.75" customHeight="1" x14ac:dyDescent="0.25">
      <c r="A79" s="252"/>
      <c r="B79" s="162" t="s">
        <v>342</v>
      </c>
      <c r="C79" s="171">
        <v>0</v>
      </c>
      <c r="D79" s="171">
        <v>0</v>
      </c>
      <c r="E79" s="171">
        <v>0</v>
      </c>
      <c r="F79" s="171">
        <v>0</v>
      </c>
      <c r="G79" s="171">
        <v>0</v>
      </c>
      <c r="H79" s="171">
        <v>0</v>
      </c>
      <c r="I79" s="171">
        <v>0</v>
      </c>
      <c r="J79" s="171">
        <v>0</v>
      </c>
      <c r="K79" s="171">
        <v>0</v>
      </c>
      <c r="L79" s="171">
        <v>0</v>
      </c>
      <c r="M79" s="171">
        <v>0</v>
      </c>
      <c r="N79" s="171">
        <v>0</v>
      </c>
      <c r="O79" s="174">
        <f xml:space="preserve"> IFERROR(O80/O78,0)</f>
        <v>0</v>
      </c>
      <c r="P79" s="171">
        <f>O79</f>
        <v>0</v>
      </c>
      <c r="Q79" s="171">
        <f>P79</f>
        <v>0</v>
      </c>
    </row>
    <row r="80" spans="1:17" ht="15.75" customHeight="1" x14ac:dyDescent="0.25">
      <c r="A80" s="252"/>
      <c r="B80" s="163" t="s">
        <v>341</v>
      </c>
      <c r="C80" s="156">
        <f t="shared" ref="C80:N80" si="18">C78*C79</f>
        <v>0</v>
      </c>
      <c r="D80" s="156">
        <f t="shared" si="18"/>
        <v>0</v>
      </c>
      <c r="E80" s="156">
        <f t="shared" si="18"/>
        <v>0</v>
      </c>
      <c r="F80" s="156">
        <f t="shared" si="18"/>
        <v>0</v>
      </c>
      <c r="G80" s="156">
        <f t="shared" si="18"/>
        <v>0</v>
      </c>
      <c r="H80" s="156">
        <f t="shared" si="18"/>
        <v>0</v>
      </c>
      <c r="I80" s="156">
        <f t="shared" si="18"/>
        <v>0</v>
      </c>
      <c r="J80" s="156">
        <f t="shared" si="18"/>
        <v>0</v>
      </c>
      <c r="K80" s="156">
        <f t="shared" si="18"/>
        <v>0</v>
      </c>
      <c r="L80" s="156">
        <f t="shared" si="18"/>
        <v>0</v>
      </c>
      <c r="M80" s="156">
        <f t="shared" si="18"/>
        <v>0</v>
      </c>
      <c r="N80" s="156">
        <f t="shared" si="18"/>
        <v>0</v>
      </c>
      <c r="O80" s="156">
        <f>SUM(C80:N80)</f>
        <v>0</v>
      </c>
      <c r="P80" s="172">
        <f>P79*P78</f>
        <v>0</v>
      </c>
      <c r="Q80" s="172">
        <f>Q79*Q78</f>
        <v>0</v>
      </c>
    </row>
    <row r="81" spans="1:17" ht="15.75" customHeight="1" x14ac:dyDescent="0.25">
      <c r="A81" s="252"/>
      <c r="B81" s="164" t="s">
        <v>339</v>
      </c>
      <c r="C81" s="156">
        <f>C80*$B$60</f>
        <v>0</v>
      </c>
      <c r="D81" s="156">
        <f t="shared" ref="D81:N81" si="19">D80*$B$60</f>
        <v>0</v>
      </c>
      <c r="E81" s="156">
        <f t="shared" si="19"/>
        <v>0</v>
      </c>
      <c r="F81" s="156">
        <f t="shared" si="19"/>
        <v>0</v>
      </c>
      <c r="G81" s="156">
        <f t="shared" si="19"/>
        <v>0</v>
      </c>
      <c r="H81" s="156">
        <f t="shared" si="19"/>
        <v>0</v>
      </c>
      <c r="I81" s="156">
        <f t="shared" si="19"/>
        <v>0</v>
      </c>
      <c r="J81" s="156">
        <f t="shared" si="19"/>
        <v>0</v>
      </c>
      <c r="K81" s="156">
        <f t="shared" si="19"/>
        <v>0</v>
      </c>
      <c r="L81" s="156">
        <f t="shared" si="19"/>
        <v>0</v>
      </c>
      <c r="M81" s="156">
        <f t="shared" si="19"/>
        <v>0</v>
      </c>
      <c r="N81" s="156">
        <f t="shared" si="19"/>
        <v>0</v>
      </c>
      <c r="O81" s="156">
        <f t="shared" ref="O81" si="20">O80*$B$60</f>
        <v>0</v>
      </c>
      <c r="P81" s="156">
        <f>(P80*$B$60)</f>
        <v>0</v>
      </c>
      <c r="Q81" s="156">
        <f>(Q80*$B$60)</f>
        <v>0</v>
      </c>
    </row>
    <row r="82" spans="1:17" ht="15.75" customHeight="1" x14ac:dyDescent="0.25">
      <c r="A82" s="252"/>
      <c r="B82" s="162" t="s">
        <v>320</v>
      </c>
      <c r="C82" s="170">
        <v>0</v>
      </c>
      <c r="D82" s="170">
        <v>0</v>
      </c>
      <c r="E82" s="170">
        <v>0</v>
      </c>
      <c r="F82" s="170">
        <v>0</v>
      </c>
      <c r="G82" s="170">
        <v>0</v>
      </c>
      <c r="H82" s="170">
        <v>0</v>
      </c>
      <c r="I82" s="170">
        <v>0</v>
      </c>
      <c r="J82" s="170">
        <v>0</v>
      </c>
      <c r="K82" s="170">
        <v>0</v>
      </c>
      <c r="L82" s="170">
        <v>0</v>
      </c>
      <c r="M82" s="170">
        <v>0</v>
      </c>
      <c r="N82" s="170">
        <v>0</v>
      </c>
      <c r="O82" s="173">
        <f>SUM(C82:N82)</f>
        <v>0</v>
      </c>
      <c r="P82" s="170">
        <f>(O82)</f>
        <v>0</v>
      </c>
      <c r="Q82" s="170">
        <f>(P82)</f>
        <v>0</v>
      </c>
    </row>
    <row r="83" spans="1:17" ht="15.75" customHeight="1" x14ac:dyDescent="0.25">
      <c r="A83" s="252"/>
      <c r="B83" s="162" t="s">
        <v>342</v>
      </c>
      <c r="C83" s="171">
        <v>0</v>
      </c>
      <c r="D83" s="171">
        <v>0</v>
      </c>
      <c r="E83" s="171">
        <v>0</v>
      </c>
      <c r="F83" s="171">
        <v>0</v>
      </c>
      <c r="G83" s="171">
        <v>0</v>
      </c>
      <c r="H83" s="171">
        <v>0</v>
      </c>
      <c r="I83" s="171">
        <v>0</v>
      </c>
      <c r="J83" s="171">
        <v>0</v>
      </c>
      <c r="K83" s="171">
        <v>0</v>
      </c>
      <c r="L83" s="171">
        <v>0</v>
      </c>
      <c r="M83" s="171">
        <v>0</v>
      </c>
      <c r="N83" s="171">
        <v>0</v>
      </c>
      <c r="O83" s="174">
        <f xml:space="preserve"> IFERROR(O84/O82,0)</f>
        <v>0</v>
      </c>
      <c r="P83" s="171">
        <f>O83</f>
        <v>0</v>
      </c>
      <c r="Q83" s="171">
        <f>P83</f>
        <v>0</v>
      </c>
    </row>
    <row r="84" spans="1:17" ht="15.75" customHeight="1" x14ac:dyDescent="0.25">
      <c r="A84" s="252"/>
      <c r="B84" s="163" t="s">
        <v>341</v>
      </c>
      <c r="C84" s="156">
        <f t="shared" ref="C84:N84" si="21">C82*C83</f>
        <v>0</v>
      </c>
      <c r="D84" s="156">
        <f t="shared" si="21"/>
        <v>0</v>
      </c>
      <c r="E84" s="156">
        <f t="shared" si="21"/>
        <v>0</v>
      </c>
      <c r="F84" s="156">
        <f t="shared" si="21"/>
        <v>0</v>
      </c>
      <c r="G84" s="156">
        <f t="shared" si="21"/>
        <v>0</v>
      </c>
      <c r="H84" s="156">
        <f t="shared" si="21"/>
        <v>0</v>
      </c>
      <c r="I84" s="156">
        <f t="shared" si="21"/>
        <v>0</v>
      </c>
      <c r="J84" s="156">
        <f t="shared" si="21"/>
        <v>0</v>
      </c>
      <c r="K84" s="156">
        <f t="shared" si="21"/>
        <v>0</v>
      </c>
      <c r="L84" s="156">
        <f t="shared" si="21"/>
        <v>0</v>
      </c>
      <c r="M84" s="156">
        <f t="shared" si="21"/>
        <v>0</v>
      </c>
      <c r="N84" s="156">
        <f t="shared" si="21"/>
        <v>0</v>
      </c>
      <c r="O84" s="156">
        <f>SUM(C84:N84)</f>
        <v>0</v>
      </c>
      <c r="P84" s="172">
        <f>P83*P82</f>
        <v>0</v>
      </c>
      <c r="Q84" s="172">
        <f>Q83*Q82</f>
        <v>0</v>
      </c>
    </row>
    <row r="85" spans="1:17" ht="15.75" customHeight="1" x14ac:dyDescent="0.25">
      <c r="A85" s="252"/>
      <c r="B85" s="164" t="s">
        <v>339</v>
      </c>
      <c r="C85" s="156">
        <f>C84*$B$60</f>
        <v>0</v>
      </c>
      <c r="D85" s="156">
        <f t="shared" ref="D85:N85" si="22">D84*$B$60</f>
        <v>0</v>
      </c>
      <c r="E85" s="156">
        <f t="shared" si="22"/>
        <v>0</v>
      </c>
      <c r="F85" s="156">
        <f t="shared" si="22"/>
        <v>0</v>
      </c>
      <c r="G85" s="156">
        <f t="shared" si="22"/>
        <v>0</v>
      </c>
      <c r="H85" s="156">
        <f t="shared" si="22"/>
        <v>0</v>
      </c>
      <c r="I85" s="156">
        <f t="shared" si="22"/>
        <v>0</v>
      </c>
      <c r="J85" s="156">
        <f t="shared" si="22"/>
        <v>0</v>
      </c>
      <c r="K85" s="156">
        <f t="shared" si="22"/>
        <v>0</v>
      </c>
      <c r="L85" s="156">
        <f t="shared" si="22"/>
        <v>0</v>
      </c>
      <c r="M85" s="156">
        <f t="shared" si="22"/>
        <v>0</v>
      </c>
      <c r="N85" s="156">
        <f t="shared" si="22"/>
        <v>0</v>
      </c>
      <c r="O85" s="156">
        <f t="shared" ref="O85" si="23">O84*$B$60</f>
        <v>0</v>
      </c>
      <c r="P85" s="156">
        <f>(P84*$B$60)</f>
        <v>0</v>
      </c>
      <c r="Q85" s="156">
        <f>(Q84*$B$60)</f>
        <v>0</v>
      </c>
    </row>
    <row r="86" spans="1:17" ht="15.75" customHeight="1" x14ac:dyDescent="0.25">
      <c r="A86" s="252"/>
      <c r="B86" s="162" t="s">
        <v>320</v>
      </c>
      <c r="C86" s="170">
        <v>0</v>
      </c>
      <c r="D86" s="170">
        <v>0</v>
      </c>
      <c r="E86" s="170">
        <v>0</v>
      </c>
      <c r="F86" s="170">
        <v>0</v>
      </c>
      <c r="G86" s="170">
        <v>0</v>
      </c>
      <c r="H86" s="170">
        <v>0</v>
      </c>
      <c r="I86" s="170">
        <v>0</v>
      </c>
      <c r="J86" s="170">
        <v>0</v>
      </c>
      <c r="K86" s="170">
        <v>0</v>
      </c>
      <c r="L86" s="170">
        <v>0</v>
      </c>
      <c r="M86" s="170">
        <v>0</v>
      </c>
      <c r="N86" s="170">
        <v>0</v>
      </c>
      <c r="O86" s="173">
        <f>SUM(C86:N86)</f>
        <v>0</v>
      </c>
      <c r="P86" s="170">
        <f>(O86)</f>
        <v>0</v>
      </c>
      <c r="Q86" s="170">
        <f>(P86)</f>
        <v>0</v>
      </c>
    </row>
    <row r="87" spans="1:17" ht="15.75" customHeight="1" x14ac:dyDescent="0.25">
      <c r="A87" s="252"/>
      <c r="B87" s="162" t="s">
        <v>342</v>
      </c>
      <c r="C87" s="171">
        <v>0</v>
      </c>
      <c r="D87" s="171">
        <v>0</v>
      </c>
      <c r="E87" s="171">
        <v>0</v>
      </c>
      <c r="F87" s="171">
        <v>0</v>
      </c>
      <c r="G87" s="171">
        <v>0</v>
      </c>
      <c r="H87" s="171">
        <v>0</v>
      </c>
      <c r="I87" s="171">
        <v>0</v>
      </c>
      <c r="J87" s="171">
        <v>0</v>
      </c>
      <c r="K87" s="171">
        <v>0</v>
      </c>
      <c r="L87" s="171">
        <v>0</v>
      </c>
      <c r="M87" s="171">
        <v>0</v>
      </c>
      <c r="N87" s="171">
        <v>0</v>
      </c>
      <c r="O87" s="174">
        <f xml:space="preserve"> IFERROR(O88/O86,0)</f>
        <v>0</v>
      </c>
      <c r="P87" s="171">
        <f>O87</f>
        <v>0</v>
      </c>
      <c r="Q87" s="171">
        <f>P87</f>
        <v>0</v>
      </c>
    </row>
    <row r="88" spans="1:17" ht="15.75" customHeight="1" x14ac:dyDescent="0.25">
      <c r="A88" s="252"/>
      <c r="B88" s="163" t="s">
        <v>341</v>
      </c>
      <c r="C88" s="156">
        <f t="shared" ref="C88:N88" si="24">C86*C87</f>
        <v>0</v>
      </c>
      <c r="D88" s="156">
        <f t="shared" si="24"/>
        <v>0</v>
      </c>
      <c r="E88" s="156">
        <f t="shared" si="24"/>
        <v>0</v>
      </c>
      <c r="F88" s="156">
        <f t="shared" si="24"/>
        <v>0</v>
      </c>
      <c r="G88" s="156">
        <f t="shared" si="24"/>
        <v>0</v>
      </c>
      <c r="H88" s="156">
        <f t="shared" si="24"/>
        <v>0</v>
      </c>
      <c r="I88" s="156">
        <f t="shared" si="24"/>
        <v>0</v>
      </c>
      <c r="J88" s="156">
        <f t="shared" si="24"/>
        <v>0</v>
      </c>
      <c r="K88" s="156">
        <f t="shared" si="24"/>
        <v>0</v>
      </c>
      <c r="L88" s="156">
        <f t="shared" si="24"/>
        <v>0</v>
      </c>
      <c r="M88" s="156">
        <f t="shared" si="24"/>
        <v>0</v>
      </c>
      <c r="N88" s="156">
        <f t="shared" si="24"/>
        <v>0</v>
      </c>
      <c r="O88" s="156">
        <f>SUM(C88:N88)</f>
        <v>0</v>
      </c>
      <c r="P88" s="172">
        <f>P87*P86</f>
        <v>0</v>
      </c>
      <c r="Q88" s="172">
        <f>Q87*Q86</f>
        <v>0</v>
      </c>
    </row>
    <row r="89" spans="1:17" ht="15.75" customHeight="1" x14ac:dyDescent="0.25">
      <c r="A89" s="252"/>
      <c r="B89" s="164" t="s">
        <v>339</v>
      </c>
      <c r="C89" s="156">
        <f>C88*$B$60</f>
        <v>0</v>
      </c>
      <c r="D89" s="156">
        <f t="shared" ref="D89:N89" si="25">D88*$B$60</f>
        <v>0</v>
      </c>
      <c r="E89" s="156">
        <f t="shared" si="25"/>
        <v>0</v>
      </c>
      <c r="F89" s="156">
        <f t="shared" si="25"/>
        <v>0</v>
      </c>
      <c r="G89" s="156">
        <f t="shared" si="25"/>
        <v>0</v>
      </c>
      <c r="H89" s="156">
        <f t="shared" si="25"/>
        <v>0</v>
      </c>
      <c r="I89" s="156">
        <f t="shared" si="25"/>
        <v>0</v>
      </c>
      <c r="J89" s="156">
        <f t="shared" si="25"/>
        <v>0</v>
      </c>
      <c r="K89" s="156">
        <f t="shared" si="25"/>
        <v>0</v>
      </c>
      <c r="L89" s="156">
        <f t="shared" si="25"/>
        <v>0</v>
      </c>
      <c r="M89" s="156">
        <f t="shared" si="25"/>
        <v>0</v>
      </c>
      <c r="N89" s="156">
        <f t="shared" si="25"/>
        <v>0</v>
      </c>
      <c r="O89" s="156">
        <f t="shared" ref="O89" si="26">O88*$B$60</f>
        <v>0</v>
      </c>
      <c r="P89" s="156">
        <f>(P88*$B$60)</f>
        <v>0</v>
      </c>
      <c r="Q89" s="156">
        <f>(Q88*$B$60)</f>
        <v>0</v>
      </c>
    </row>
    <row r="90" spans="1:17" ht="15.75" customHeight="1" x14ac:dyDescent="0.25">
      <c r="A90" s="252"/>
      <c r="B90" s="162" t="s">
        <v>320</v>
      </c>
      <c r="C90" s="170">
        <v>0</v>
      </c>
      <c r="D90" s="170">
        <v>0</v>
      </c>
      <c r="E90" s="170">
        <v>0</v>
      </c>
      <c r="F90" s="170">
        <v>0</v>
      </c>
      <c r="G90" s="170">
        <v>0</v>
      </c>
      <c r="H90" s="170">
        <v>0</v>
      </c>
      <c r="I90" s="170">
        <v>0</v>
      </c>
      <c r="J90" s="170">
        <v>0</v>
      </c>
      <c r="K90" s="170">
        <v>0</v>
      </c>
      <c r="L90" s="170">
        <v>0</v>
      </c>
      <c r="M90" s="170">
        <v>0</v>
      </c>
      <c r="N90" s="170">
        <v>0</v>
      </c>
      <c r="O90" s="173">
        <f>SUM(C90:N90)</f>
        <v>0</v>
      </c>
      <c r="P90" s="170">
        <f>(O90)</f>
        <v>0</v>
      </c>
      <c r="Q90" s="170">
        <f>(P90)</f>
        <v>0</v>
      </c>
    </row>
    <row r="91" spans="1:17" ht="15.75" customHeight="1" x14ac:dyDescent="0.25">
      <c r="A91" s="252"/>
      <c r="B91" s="162" t="s">
        <v>342</v>
      </c>
      <c r="C91" s="171">
        <v>0</v>
      </c>
      <c r="D91" s="171">
        <v>0</v>
      </c>
      <c r="E91" s="171">
        <v>0</v>
      </c>
      <c r="F91" s="171">
        <v>0</v>
      </c>
      <c r="G91" s="171">
        <v>0</v>
      </c>
      <c r="H91" s="171">
        <v>0</v>
      </c>
      <c r="I91" s="171">
        <v>0</v>
      </c>
      <c r="J91" s="171">
        <v>0</v>
      </c>
      <c r="K91" s="171">
        <v>0</v>
      </c>
      <c r="L91" s="171">
        <v>0</v>
      </c>
      <c r="M91" s="171">
        <v>0</v>
      </c>
      <c r="N91" s="171">
        <v>0</v>
      </c>
      <c r="O91" s="174">
        <f xml:space="preserve"> IFERROR(O92/O90,0)</f>
        <v>0</v>
      </c>
      <c r="P91" s="171">
        <f>O91</f>
        <v>0</v>
      </c>
      <c r="Q91" s="171">
        <f>P91</f>
        <v>0</v>
      </c>
    </row>
    <row r="92" spans="1:17" ht="15.75" customHeight="1" x14ac:dyDescent="0.25">
      <c r="A92" s="252"/>
      <c r="B92" s="163" t="s">
        <v>341</v>
      </c>
      <c r="C92" s="156">
        <f t="shared" ref="C92:N92" si="27">C90*C91</f>
        <v>0</v>
      </c>
      <c r="D92" s="156">
        <f t="shared" si="27"/>
        <v>0</v>
      </c>
      <c r="E92" s="156">
        <f t="shared" si="27"/>
        <v>0</v>
      </c>
      <c r="F92" s="156">
        <f t="shared" si="27"/>
        <v>0</v>
      </c>
      <c r="G92" s="156">
        <f t="shared" si="27"/>
        <v>0</v>
      </c>
      <c r="H92" s="156">
        <f t="shared" si="27"/>
        <v>0</v>
      </c>
      <c r="I92" s="156">
        <f t="shared" si="27"/>
        <v>0</v>
      </c>
      <c r="J92" s="156">
        <f t="shared" si="27"/>
        <v>0</v>
      </c>
      <c r="K92" s="156">
        <f t="shared" si="27"/>
        <v>0</v>
      </c>
      <c r="L92" s="156">
        <f t="shared" si="27"/>
        <v>0</v>
      </c>
      <c r="M92" s="156">
        <f t="shared" si="27"/>
        <v>0</v>
      </c>
      <c r="N92" s="156">
        <f t="shared" si="27"/>
        <v>0</v>
      </c>
      <c r="O92" s="156">
        <f>SUM(C92:N92)</f>
        <v>0</v>
      </c>
      <c r="P92" s="172">
        <f>P91*P90</f>
        <v>0</v>
      </c>
      <c r="Q92" s="172">
        <f>Q91*Q90</f>
        <v>0</v>
      </c>
    </row>
    <row r="93" spans="1:17" ht="15.75" customHeight="1" x14ac:dyDescent="0.25">
      <c r="A93" s="252"/>
      <c r="B93" s="164" t="s">
        <v>339</v>
      </c>
      <c r="C93" s="156">
        <f>C92*$B$60</f>
        <v>0</v>
      </c>
      <c r="D93" s="156">
        <f t="shared" ref="D93:N93" si="28">D92*$B$60</f>
        <v>0</v>
      </c>
      <c r="E93" s="156">
        <f t="shared" si="28"/>
        <v>0</v>
      </c>
      <c r="F93" s="156">
        <f t="shared" si="28"/>
        <v>0</v>
      </c>
      <c r="G93" s="156">
        <f t="shared" si="28"/>
        <v>0</v>
      </c>
      <c r="H93" s="156">
        <f t="shared" si="28"/>
        <v>0</v>
      </c>
      <c r="I93" s="156">
        <f t="shared" si="28"/>
        <v>0</v>
      </c>
      <c r="J93" s="156">
        <f t="shared" si="28"/>
        <v>0</v>
      </c>
      <c r="K93" s="156">
        <f t="shared" si="28"/>
        <v>0</v>
      </c>
      <c r="L93" s="156">
        <f t="shared" si="28"/>
        <v>0</v>
      </c>
      <c r="M93" s="156">
        <f t="shared" si="28"/>
        <v>0</v>
      </c>
      <c r="N93" s="156">
        <f t="shared" si="28"/>
        <v>0</v>
      </c>
      <c r="O93" s="156">
        <f t="shared" ref="O93" si="29">O92*$B$60</f>
        <v>0</v>
      </c>
      <c r="P93" s="156">
        <f>(P92*$B$60)</f>
        <v>0</v>
      </c>
      <c r="Q93" s="156">
        <f>(Q92*$B$60)</f>
        <v>0</v>
      </c>
    </row>
    <row r="94" spans="1:17" ht="15.75" customHeight="1" x14ac:dyDescent="0.25">
      <c r="A94" s="252"/>
      <c r="B94" s="162" t="s">
        <v>320</v>
      </c>
      <c r="C94" s="170">
        <v>0</v>
      </c>
      <c r="D94" s="170">
        <v>0</v>
      </c>
      <c r="E94" s="170">
        <v>0</v>
      </c>
      <c r="F94" s="170">
        <v>0</v>
      </c>
      <c r="G94" s="170">
        <v>0</v>
      </c>
      <c r="H94" s="170">
        <v>0</v>
      </c>
      <c r="I94" s="170">
        <v>0</v>
      </c>
      <c r="J94" s="170">
        <v>0</v>
      </c>
      <c r="K94" s="170">
        <v>0</v>
      </c>
      <c r="L94" s="170">
        <v>0</v>
      </c>
      <c r="M94" s="170">
        <v>0</v>
      </c>
      <c r="N94" s="170">
        <v>0</v>
      </c>
      <c r="O94" s="173">
        <f>SUM(C94:N94)</f>
        <v>0</v>
      </c>
      <c r="P94" s="170">
        <f>(O94)</f>
        <v>0</v>
      </c>
      <c r="Q94" s="170">
        <f>(P94)</f>
        <v>0</v>
      </c>
    </row>
    <row r="95" spans="1:17" ht="15.75" customHeight="1" x14ac:dyDescent="0.25">
      <c r="A95" s="252"/>
      <c r="B95" s="162" t="s">
        <v>342</v>
      </c>
      <c r="C95" s="171">
        <v>0</v>
      </c>
      <c r="D95" s="171">
        <v>0</v>
      </c>
      <c r="E95" s="171">
        <v>0</v>
      </c>
      <c r="F95" s="171">
        <v>0</v>
      </c>
      <c r="G95" s="171">
        <v>0</v>
      </c>
      <c r="H95" s="171">
        <v>0</v>
      </c>
      <c r="I95" s="171">
        <v>0</v>
      </c>
      <c r="J95" s="171">
        <v>0</v>
      </c>
      <c r="K95" s="171">
        <v>0</v>
      </c>
      <c r="L95" s="171">
        <v>0</v>
      </c>
      <c r="M95" s="171">
        <v>0</v>
      </c>
      <c r="N95" s="171">
        <v>0</v>
      </c>
      <c r="O95" s="174">
        <f xml:space="preserve"> IFERROR(O96/O94,0)</f>
        <v>0</v>
      </c>
      <c r="P95" s="171">
        <f>O95</f>
        <v>0</v>
      </c>
      <c r="Q95" s="171">
        <f>P95</f>
        <v>0</v>
      </c>
    </row>
    <row r="96" spans="1:17" ht="15.75" customHeight="1" x14ac:dyDescent="0.25">
      <c r="A96" s="252"/>
      <c r="B96" s="163" t="s">
        <v>341</v>
      </c>
      <c r="C96" s="156">
        <f t="shared" ref="C96:N96" si="30">C94*C95</f>
        <v>0</v>
      </c>
      <c r="D96" s="156">
        <f t="shared" si="30"/>
        <v>0</v>
      </c>
      <c r="E96" s="156">
        <f t="shared" si="30"/>
        <v>0</v>
      </c>
      <c r="F96" s="156">
        <f t="shared" si="30"/>
        <v>0</v>
      </c>
      <c r="G96" s="156">
        <f t="shared" si="30"/>
        <v>0</v>
      </c>
      <c r="H96" s="156">
        <f t="shared" si="30"/>
        <v>0</v>
      </c>
      <c r="I96" s="156">
        <f t="shared" si="30"/>
        <v>0</v>
      </c>
      <c r="J96" s="156">
        <f t="shared" si="30"/>
        <v>0</v>
      </c>
      <c r="K96" s="156">
        <f t="shared" si="30"/>
        <v>0</v>
      </c>
      <c r="L96" s="156">
        <f t="shared" si="30"/>
        <v>0</v>
      </c>
      <c r="M96" s="156">
        <f t="shared" si="30"/>
        <v>0</v>
      </c>
      <c r="N96" s="156">
        <f t="shared" si="30"/>
        <v>0</v>
      </c>
      <c r="O96" s="156">
        <f>SUM(C96:N96)</f>
        <v>0</v>
      </c>
      <c r="P96" s="172">
        <f>P95*P94</f>
        <v>0</v>
      </c>
      <c r="Q96" s="172">
        <f>Q95*Q94</f>
        <v>0</v>
      </c>
    </row>
    <row r="97" spans="1:17" ht="15.75" customHeight="1" x14ac:dyDescent="0.25">
      <c r="A97" s="252"/>
      <c r="B97" s="164" t="s">
        <v>339</v>
      </c>
      <c r="C97" s="156">
        <f>C96*$B$60</f>
        <v>0</v>
      </c>
      <c r="D97" s="156">
        <f t="shared" ref="D97:N97" si="31">D96*$B$60</f>
        <v>0</v>
      </c>
      <c r="E97" s="156">
        <f t="shared" si="31"/>
        <v>0</v>
      </c>
      <c r="F97" s="156">
        <f t="shared" si="31"/>
        <v>0</v>
      </c>
      <c r="G97" s="156">
        <f t="shared" si="31"/>
        <v>0</v>
      </c>
      <c r="H97" s="156">
        <f t="shared" si="31"/>
        <v>0</v>
      </c>
      <c r="I97" s="156">
        <f t="shared" si="31"/>
        <v>0</v>
      </c>
      <c r="J97" s="156">
        <f t="shared" si="31"/>
        <v>0</v>
      </c>
      <c r="K97" s="156">
        <f t="shared" si="31"/>
        <v>0</v>
      </c>
      <c r="L97" s="156">
        <f t="shared" si="31"/>
        <v>0</v>
      </c>
      <c r="M97" s="156">
        <f t="shared" si="31"/>
        <v>0</v>
      </c>
      <c r="N97" s="156">
        <f t="shared" si="31"/>
        <v>0</v>
      </c>
      <c r="O97" s="156">
        <f t="shared" ref="O97" si="32">O96*$B$60</f>
        <v>0</v>
      </c>
      <c r="P97" s="156">
        <f>(P96*$B$60)</f>
        <v>0</v>
      </c>
      <c r="Q97" s="156">
        <f>(Q96*$B$60)</f>
        <v>0</v>
      </c>
    </row>
    <row r="98" spans="1:17" ht="15.75" customHeight="1" x14ac:dyDescent="0.25">
      <c r="A98" s="252"/>
      <c r="B98" s="162" t="s">
        <v>320</v>
      </c>
      <c r="C98" s="170">
        <v>0</v>
      </c>
      <c r="D98" s="170">
        <v>0</v>
      </c>
      <c r="E98" s="170">
        <v>0</v>
      </c>
      <c r="F98" s="170">
        <v>0</v>
      </c>
      <c r="G98" s="170">
        <v>0</v>
      </c>
      <c r="H98" s="170">
        <v>0</v>
      </c>
      <c r="I98" s="170">
        <v>0</v>
      </c>
      <c r="J98" s="170">
        <v>0</v>
      </c>
      <c r="K98" s="170">
        <v>0</v>
      </c>
      <c r="L98" s="170">
        <v>0</v>
      </c>
      <c r="M98" s="170">
        <v>0</v>
      </c>
      <c r="N98" s="170">
        <v>0</v>
      </c>
      <c r="O98" s="173">
        <f>SUM(C98:N98)</f>
        <v>0</v>
      </c>
      <c r="P98" s="170">
        <f>(O98)</f>
        <v>0</v>
      </c>
      <c r="Q98" s="170">
        <f>(P98)</f>
        <v>0</v>
      </c>
    </row>
    <row r="99" spans="1:17" ht="15.75" customHeight="1" x14ac:dyDescent="0.25">
      <c r="A99" s="252"/>
      <c r="B99" s="162" t="s">
        <v>342</v>
      </c>
      <c r="C99" s="171">
        <v>0</v>
      </c>
      <c r="D99" s="171">
        <v>0</v>
      </c>
      <c r="E99" s="171">
        <v>0</v>
      </c>
      <c r="F99" s="171">
        <v>0</v>
      </c>
      <c r="G99" s="171">
        <v>0</v>
      </c>
      <c r="H99" s="171">
        <v>0</v>
      </c>
      <c r="I99" s="171">
        <v>0</v>
      </c>
      <c r="J99" s="171">
        <v>0</v>
      </c>
      <c r="K99" s="171">
        <v>0</v>
      </c>
      <c r="L99" s="171">
        <v>0</v>
      </c>
      <c r="M99" s="171">
        <v>0</v>
      </c>
      <c r="N99" s="171">
        <v>0</v>
      </c>
      <c r="O99" s="174">
        <f xml:space="preserve"> IFERROR(O100/O98,0)</f>
        <v>0</v>
      </c>
      <c r="P99" s="171">
        <f>O99</f>
        <v>0</v>
      </c>
      <c r="Q99" s="171">
        <f>P99</f>
        <v>0</v>
      </c>
    </row>
    <row r="100" spans="1:17" ht="15.75" customHeight="1" x14ac:dyDescent="0.25">
      <c r="A100" s="252"/>
      <c r="B100" s="163" t="s">
        <v>341</v>
      </c>
      <c r="C100" s="156">
        <f t="shared" ref="C100:N100" si="33">C98*C99</f>
        <v>0</v>
      </c>
      <c r="D100" s="156">
        <f t="shared" si="33"/>
        <v>0</v>
      </c>
      <c r="E100" s="156">
        <f t="shared" si="33"/>
        <v>0</v>
      </c>
      <c r="F100" s="156">
        <f t="shared" si="33"/>
        <v>0</v>
      </c>
      <c r="G100" s="156">
        <f t="shared" si="33"/>
        <v>0</v>
      </c>
      <c r="H100" s="156">
        <f t="shared" si="33"/>
        <v>0</v>
      </c>
      <c r="I100" s="156">
        <f t="shared" si="33"/>
        <v>0</v>
      </c>
      <c r="J100" s="156">
        <f t="shared" si="33"/>
        <v>0</v>
      </c>
      <c r="K100" s="156">
        <f t="shared" si="33"/>
        <v>0</v>
      </c>
      <c r="L100" s="156">
        <f t="shared" si="33"/>
        <v>0</v>
      </c>
      <c r="M100" s="156">
        <f t="shared" si="33"/>
        <v>0</v>
      </c>
      <c r="N100" s="156">
        <f t="shared" si="33"/>
        <v>0</v>
      </c>
      <c r="O100" s="156">
        <f>SUM(C100:N100)</f>
        <v>0</v>
      </c>
      <c r="P100" s="172">
        <f>P99*P98</f>
        <v>0</v>
      </c>
      <c r="Q100" s="172">
        <f>Q99*Q98</f>
        <v>0</v>
      </c>
    </row>
    <row r="101" spans="1:17" ht="15.75" customHeight="1" x14ac:dyDescent="0.25">
      <c r="A101" s="252"/>
      <c r="B101" s="164" t="s">
        <v>339</v>
      </c>
      <c r="C101" s="156">
        <f>C100*$B$60</f>
        <v>0</v>
      </c>
      <c r="D101" s="156">
        <f t="shared" ref="D101:N101" si="34">D100*$B$60</f>
        <v>0</v>
      </c>
      <c r="E101" s="156">
        <f t="shared" si="34"/>
        <v>0</v>
      </c>
      <c r="F101" s="156">
        <f t="shared" si="34"/>
        <v>0</v>
      </c>
      <c r="G101" s="156">
        <f t="shared" si="34"/>
        <v>0</v>
      </c>
      <c r="H101" s="156">
        <f t="shared" si="34"/>
        <v>0</v>
      </c>
      <c r="I101" s="156">
        <f t="shared" si="34"/>
        <v>0</v>
      </c>
      <c r="J101" s="156">
        <f t="shared" si="34"/>
        <v>0</v>
      </c>
      <c r="K101" s="156">
        <f t="shared" si="34"/>
        <v>0</v>
      </c>
      <c r="L101" s="156">
        <f t="shared" si="34"/>
        <v>0</v>
      </c>
      <c r="M101" s="156">
        <f t="shared" si="34"/>
        <v>0</v>
      </c>
      <c r="N101" s="156">
        <f t="shared" si="34"/>
        <v>0</v>
      </c>
      <c r="O101" s="156">
        <f t="shared" ref="O101" si="35">O100*$B$60</f>
        <v>0</v>
      </c>
      <c r="P101" s="156">
        <f>(P100*$B$60)</f>
        <v>0</v>
      </c>
      <c r="Q101" s="156">
        <f>(Q100*$B$60)</f>
        <v>0</v>
      </c>
    </row>
    <row r="102" spans="1:17" ht="14.25" customHeight="1" x14ac:dyDescent="0.25">
      <c r="A102" s="160" t="s">
        <v>331</v>
      </c>
      <c r="B102" s="160"/>
      <c r="C102" s="175">
        <f>C64+C68+C72+C76+C80+C84+C88+C92+C96+C100</f>
        <v>0</v>
      </c>
      <c r="D102" s="175">
        <f>D64+D68+D72+D76+D80+D84+D88+D92+D96+D100</f>
        <v>0</v>
      </c>
      <c r="E102" s="175">
        <f t="shared" ref="E102:Q102" si="36">E64+E68+E72+E76+E80+E84+E88+E92+E96+E100</f>
        <v>0</v>
      </c>
      <c r="F102" s="175">
        <f t="shared" si="36"/>
        <v>0</v>
      </c>
      <c r="G102" s="175">
        <f t="shared" si="36"/>
        <v>0</v>
      </c>
      <c r="H102" s="175">
        <f t="shared" si="36"/>
        <v>0</v>
      </c>
      <c r="I102" s="175">
        <f t="shared" si="36"/>
        <v>0</v>
      </c>
      <c r="J102" s="175">
        <f t="shared" si="36"/>
        <v>0</v>
      </c>
      <c r="K102" s="175">
        <f t="shared" si="36"/>
        <v>0</v>
      </c>
      <c r="L102" s="175">
        <f t="shared" si="36"/>
        <v>0</v>
      </c>
      <c r="M102" s="175">
        <f t="shared" si="36"/>
        <v>0</v>
      </c>
      <c r="N102" s="175">
        <f t="shared" si="36"/>
        <v>0</v>
      </c>
      <c r="O102" s="175">
        <f>O64+O68+O72+O76+O80+O84+O88+O92+O96+O100</f>
        <v>0</v>
      </c>
      <c r="P102" s="175">
        <f>(P64+P68+P72+P76+P80+P84+P88+P92+P96+P100)</f>
        <v>0</v>
      </c>
      <c r="Q102" s="175">
        <f>(Q64+Q68+Q72+Q76+Q80+Q84+Q88+Q92+Q96+Q100)</f>
        <v>0</v>
      </c>
    </row>
    <row r="103" spans="1:17" s="17" customFormat="1" ht="14.25" customHeight="1" x14ac:dyDescent="0.25">
      <c r="A103" s="148" t="s">
        <v>406</v>
      </c>
    </row>
    <row r="104" spans="1:17" s="17" customFormat="1" ht="14.25" customHeight="1" thickBot="1" x14ac:dyDescent="0.3"/>
    <row r="105" spans="1:17" ht="14.25" customHeight="1" x14ac:dyDescent="0.25">
      <c r="A105" s="161"/>
      <c r="B105" s="161" t="s">
        <v>409</v>
      </c>
      <c r="C105" s="94" t="str">
        <f t="shared" ref="C105:N105" si="37">C16</f>
        <v>Mes 1</v>
      </c>
      <c r="D105" s="94" t="str">
        <f t="shared" si="37"/>
        <v>Mes 2</v>
      </c>
      <c r="E105" s="94" t="str">
        <f t="shared" si="37"/>
        <v>Mes 3</v>
      </c>
      <c r="F105" s="94" t="str">
        <f t="shared" si="37"/>
        <v>Mes 4</v>
      </c>
      <c r="G105" s="94" t="str">
        <f t="shared" si="37"/>
        <v>Mes 5</v>
      </c>
      <c r="H105" s="94" t="str">
        <f t="shared" si="37"/>
        <v>Mes 6</v>
      </c>
      <c r="I105" s="94" t="str">
        <f t="shared" si="37"/>
        <v>Mes 7</v>
      </c>
      <c r="J105" s="94" t="str">
        <f t="shared" si="37"/>
        <v>Mes 8</v>
      </c>
      <c r="K105" s="94" t="str">
        <f t="shared" si="37"/>
        <v>Mes 9</v>
      </c>
      <c r="L105" s="94" t="str">
        <f t="shared" si="37"/>
        <v>Mes 10</v>
      </c>
      <c r="M105" s="94" t="str">
        <f t="shared" si="37"/>
        <v>Mes 11</v>
      </c>
      <c r="N105" s="94" t="str">
        <f t="shared" si="37"/>
        <v>Mes 12</v>
      </c>
      <c r="O105" s="96" t="s">
        <v>22</v>
      </c>
      <c r="P105" s="96" t="s">
        <v>23</v>
      </c>
      <c r="Q105" s="96" t="s">
        <v>24</v>
      </c>
    </row>
    <row r="106" spans="1:17" ht="14.25" customHeight="1" x14ac:dyDescent="0.25">
      <c r="A106" s="251" t="s">
        <v>411</v>
      </c>
      <c r="B106" s="251"/>
      <c r="C106" s="97">
        <v>0</v>
      </c>
      <c r="D106" s="97">
        <v>0</v>
      </c>
      <c r="E106" s="97">
        <v>0</v>
      </c>
      <c r="F106" s="97">
        <v>0</v>
      </c>
      <c r="G106" s="97">
        <v>0</v>
      </c>
      <c r="H106" s="97">
        <v>0</v>
      </c>
      <c r="I106" s="97">
        <v>0</v>
      </c>
      <c r="J106" s="97">
        <v>0</v>
      </c>
      <c r="K106" s="97">
        <v>0</v>
      </c>
      <c r="L106" s="97">
        <v>0</v>
      </c>
      <c r="M106" s="97">
        <v>0</v>
      </c>
      <c r="N106" s="97">
        <v>0</v>
      </c>
      <c r="O106" s="92">
        <f>SUM(C106:N106)</f>
        <v>0</v>
      </c>
      <c r="P106" s="97">
        <f>O106</f>
        <v>0</v>
      </c>
      <c r="Q106" s="97">
        <f>P106</f>
        <v>0</v>
      </c>
    </row>
    <row r="107" spans="1:17" ht="14.25" customHeight="1" x14ac:dyDescent="0.25">
      <c r="A107" s="251" t="s">
        <v>412</v>
      </c>
      <c r="B107" s="251"/>
      <c r="C107" s="97">
        <v>0</v>
      </c>
      <c r="D107" s="97">
        <v>0</v>
      </c>
      <c r="E107" s="97">
        <v>0</v>
      </c>
      <c r="F107" s="97">
        <v>0</v>
      </c>
      <c r="G107" s="97">
        <v>0</v>
      </c>
      <c r="H107" s="97">
        <v>0</v>
      </c>
      <c r="I107" s="97">
        <v>0</v>
      </c>
      <c r="J107" s="97">
        <v>0</v>
      </c>
      <c r="K107" s="97">
        <v>0</v>
      </c>
      <c r="L107" s="97">
        <v>0</v>
      </c>
      <c r="M107" s="97">
        <v>0</v>
      </c>
      <c r="N107" s="97">
        <v>0</v>
      </c>
      <c r="O107" s="92">
        <f>SUM(C107:N107)</f>
        <v>0</v>
      </c>
      <c r="P107" s="97">
        <f t="shared" ref="P107:Q109" si="38">O107</f>
        <v>0</v>
      </c>
      <c r="Q107" s="97">
        <f t="shared" si="38"/>
        <v>0</v>
      </c>
    </row>
    <row r="108" spans="1:17" ht="14.25" customHeight="1" x14ac:dyDescent="0.25">
      <c r="A108" s="251" t="s">
        <v>414</v>
      </c>
      <c r="B108" s="251"/>
      <c r="C108" s="97">
        <v>0</v>
      </c>
      <c r="D108" s="97">
        <v>0</v>
      </c>
      <c r="E108" s="97">
        <v>0</v>
      </c>
      <c r="F108" s="97">
        <v>0</v>
      </c>
      <c r="G108" s="97">
        <v>0</v>
      </c>
      <c r="H108" s="97">
        <v>0</v>
      </c>
      <c r="I108" s="97">
        <v>0</v>
      </c>
      <c r="J108" s="97">
        <v>0</v>
      </c>
      <c r="K108" s="97">
        <v>0</v>
      </c>
      <c r="L108" s="97">
        <v>0</v>
      </c>
      <c r="M108" s="97">
        <v>0</v>
      </c>
      <c r="N108" s="97">
        <v>0</v>
      </c>
      <c r="O108" s="92">
        <f>SUM(C108:N108)</f>
        <v>0</v>
      </c>
      <c r="P108" s="97">
        <f t="shared" si="38"/>
        <v>0</v>
      </c>
      <c r="Q108" s="97">
        <f t="shared" si="38"/>
        <v>0</v>
      </c>
    </row>
    <row r="109" spans="1:17" ht="14.25" customHeight="1" x14ac:dyDescent="0.25">
      <c r="A109" s="251" t="s">
        <v>413</v>
      </c>
      <c r="B109" s="251"/>
      <c r="C109" s="97">
        <v>0</v>
      </c>
      <c r="D109" s="97">
        <v>0</v>
      </c>
      <c r="E109" s="97">
        <v>0</v>
      </c>
      <c r="F109" s="97">
        <v>0</v>
      </c>
      <c r="G109" s="97">
        <v>0</v>
      </c>
      <c r="H109" s="97">
        <v>0</v>
      </c>
      <c r="I109" s="97">
        <v>0</v>
      </c>
      <c r="J109" s="97">
        <v>0</v>
      </c>
      <c r="K109" s="97">
        <v>0</v>
      </c>
      <c r="L109" s="97">
        <v>0</v>
      </c>
      <c r="M109" s="97">
        <v>0</v>
      </c>
      <c r="N109" s="97">
        <v>0</v>
      </c>
      <c r="O109" s="92">
        <f>SUM(C109:N109)</f>
        <v>0</v>
      </c>
      <c r="P109" s="97">
        <f t="shared" si="38"/>
        <v>0</v>
      </c>
      <c r="Q109" s="97">
        <f t="shared" si="38"/>
        <v>0</v>
      </c>
    </row>
    <row r="110" spans="1:17" ht="14.25" customHeight="1" x14ac:dyDescent="0.25">
      <c r="A110" s="160" t="s">
        <v>332</v>
      </c>
      <c r="B110" s="160"/>
      <c r="C110" s="93">
        <f>SUM(C106:C109)</f>
        <v>0</v>
      </c>
      <c r="D110" s="93">
        <f t="shared" ref="D110:Q110" si="39">SUM(D106:D109)</f>
        <v>0</v>
      </c>
      <c r="E110" s="93">
        <f t="shared" si="39"/>
        <v>0</v>
      </c>
      <c r="F110" s="93">
        <f t="shared" si="39"/>
        <v>0</v>
      </c>
      <c r="G110" s="93">
        <f t="shared" si="39"/>
        <v>0</v>
      </c>
      <c r="H110" s="93">
        <f t="shared" si="39"/>
        <v>0</v>
      </c>
      <c r="I110" s="93">
        <f t="shared" si="39"/>
        <v>0</v>
      </c>
      <c r="J110" s="93">
        <f t="shared" si="39"/>
        <v>0</v>
      </c>
      <c r="K110" s="93">
        <f t="shared" si="39"/>
        <v>0</v>
      </c>
      <c r="L110" s="93">
        <f t="shared" si="39"/>
        <v>0</v>
      </c>
      <c r="M110" s="93">
        <f t="shared" si="39"/>
        <v>0</v>
      </c>
      <c r="N110" s="93">
        <f t="shared" si="39"/>
        <v>0</v>
      </c>
      <c r="O110" s="93">
        <f t="shared" si="39"/>
        <v>0</v>
      </c>
      <c r="P110" s="93">
        <f t="shared" si="39"/>
        <v>0</v>
      </c>
      <c r="Q110" s="93">
        <f t="shared" si="39"/>
        <v>0</v>
      </c>
    </row>
    <row r="111" spans="1:17" s="17" customFormat="1" ht="14.25" customHeight="1" x14ac:dyDescent="0.25"/>
    <row r="112" spans="1:17" s="17" customFormat="1" ht="14.25" customHeight="1" x14ac:dyDescent="0.25"/>
    <row r="113" spans="1:17" ht="14.25" customHeight="1" x14ac:dyDescent="0.25">
      <c r="B113" s="165" t="s">
        <v>360</v>
      </c>
      <c r="C113" s="93">
        <f>(C65+C69+C73+C77+C81+C85+C89+C93+C97+C101)+SUM(C20:C36,C39:C52,C106:C109)*0.21</f>
        <v>0</v>
      </c>
      <c r="D113" s="93">
        <f t="shared" ref="D113:Q113" si="40">(D65+D69+D73+D77+D81+D85+D89+D93+D97+D101)+SUM(D20:D36,D39:D52,D106:D109)*0.21</f>
        <v>0</v>
      </c>
      <c r="E113" s="93">
        <f t="shared" si="40"/>
        <v>0</v>
      </c>
      <c r="F113" s="93">
        <f t="shared" si="40"/>
        <v>0</v>
      </c>
      <c r="G113" s="93">
        <f t="shared" si="40"/>
        <v>0</v>
      </c>
      <c r="H113" s="93">
        <f t="shared" si="40"/>
        <v>0</v>
      </c>
      <c r="I113" s="93">
        <f t="shared" si="40"/>
        <v>0</v>
      </c>
      <c r="J113" s="93">
        <f t="shared" si="40"/>
        <v>0</v>
      </c>
      <c r="K113" s="93">
        <f t="shared" si="40"/>
        <v>0</v>
      </c>
      <c r="L113" s="93">
        <f t="shared" si="40"/>
        <v>0</v>
      </c>
      <c r="M113" s="93">
        <f t="shared" si="40"/>
        <v>0</v>
      </c>
      <c r="N113" s="93">
        <f t="shared" si="40"/>
        <v>0</v>
      </c>
      <c r="O113" s="93">
        <f>(O65+O69+O73+O77+O81+O85+O89+O93+O97+O101)+SUM(O20:O36,O39:O52,O106:O109)*0.21</f>
        <v>0</v>
      </c>
      <c r="P113" s="93">
        <f>((P65+P69+P73+P77+P81+P85+P89+P93+P97+P101)+SUM(P20:P36,P39:P52,P106:P109)*0.21)</f>
        <v>0</v>
      </c>
      <c r="Q113" s="93">
        <f>((Q65+Q69+Q73+Q77+Q81+Q85+Q89+Q93+Q97+Q101)+SUM(Q20:Q36,Q39:Q52,Q106:Q109)*0.21)</f>
        <v>0</v>
      </c>
    </row>
    <row r="114" spans="1:17" s="17" customFormat="1" ht="14.25" customHeight="1" x14ac:dyDescent="0.25"/>
    <row r="115" spans="1:17" ht="14.25" customHeight="1" x14ac:dyDescent="0.25">
      <c r="B115" s="17"/>
      <c r="C115" s="94" t="s">
        <v>62</v>
      </c>
      <c r="D115" s="94" t="s">
        <v>63</v>
      </c>
      <c r="E115" s="94" t="s">
        <v>64</v>
      </c>
      <c r="F115" s="94" t="s">
        <v>65</v>
      </c>
      <c r="G115" s="94" t="s">
        <v>66</v>
      </c>
      <c r="H115" s="94" t="s">
        <v>67</v>
      </c>
      <c r="I115" s="94" t="s">
        <v>68</v>
      </c>
      <c r="J115" s="94" t="s">
        <v>69</v>
      </c>
      <c r="K115" s="94" t="s">
        <v>70</v>
      </c>
      <c r="L115" s="94" t="s">
        <v>71</v>
      </c>
      <c r="M115" s="94" t="s">
        <v>72</v>
      </c>
      <c r="N115" s="94" t="s">
        <v>73</v>
      </c>
      <c r="O115" s="95" t="s">
        <v>45</v>
      </c>
      <c r="P115" s="95" t="s">
        <v>45</v>
      </c>
      <c r="Q115" s="95" t="s">
        <v>45</v>
      </c>
    </row>
    <row r="116" spans="1:17" ht="14.25" customHeight="1" x14ac:dyDescent="0.25">
      <c r="A116" s="249" t="s">
        <v>410</v>
      </c>
      <c r="B116" s="250"/>
      <c r="C116" s="144">
        <f>C58+C102+C110</f>
        <v>0</v>
      </c>
      <c r="D116" s="144">
        <f t="shared" ref="D116:Q116" si="41">D58+D102+D110</f>
        <v>0</v>
      </c>
      <c r="E116" s="144">
        <f t="shared" si="41"/>
        <v>0</v>
      </c>
      <c r="F116" s="144">
        <f t="shared" si="41"/>
        <v>0</v>
      </c>
      <c r="G116" s="144">
        <f t="shared" si="41"/>
        <v>0</v>
      </c>
      <c r="H116" s="144">
        <f t="shared" si="41"/>
        <v>0</v>
      </c>
      <c r="I116" s="144">
        <f t="shared" si="41"/>
        <v>0</v>
      </c>
      <c r="J116" s="144">
        <f t="shared" si="41"/>
        <v>0</v>
      </c>
      <c r="K116" s="144">
        <f t="shared" si="41"/>
        <v>0</v>
      </c>
      <c r="L116" s="144">
        <f t="shared" si="41"/>
        <v>0</v>
      </c>
      <c r="M116" s="144">
        <f t="shared" si="41"/>
        <v>0</v>
      </c>
      <c r="N116" s="144">
        <f t="shared" si="41"/>
        <v>0</v>
      </c>
      <c r="O116" s="144">
        <f>O58+O102+O110</f>
        <v>0</v>
      </c>
      <c r="P116" s="144">
        <f>(P58+P102+P110)</f>
        <v>0</v>
      </c>
      <c r="Q116" s="144">
        <f>(Q58+Q102+Q110)</f>
        <v>0</v>
      </c>
    </row>
    <row r="117" spans="1:17" s="17" customFormat="1" ht="14.25" customHeight="1" x14ac:dyDescent="0.25">
      <c r="B117" s="17" t="s">
        <v>278</v>
      </c>
    </row>
    <row r="118" spans="1:17" s="17" customFormat="1" ht="15" customHeight="1" x14ac:dyDescent="0.25"/>
    <row r="119" spans="1:17" s="17" customFormat="1" ht="14.25" customHeight="1" x14ac:dyDescent="0.25"/>
    <row r="120" spans="1:17" s="17" customFormat="1" ht="14.25" customHeight="1" x14ac:dyDescent="0.25"/>
    <row r="121" spans="1:17" s="17" customFormat="1" ht="14.25" customHeight="1" x14ac:dyDescent="0.25"/>
    <row r="122" spans="1:17" s="17" customFormat="1" ht="14.25" customHeight="1" x14ac:dyDescent="0.25"/>
    <row r="123" spans="1:17" s="17" customFormat="1" ht="14.25" customHeight="1" x14ac:dyDescent="0.25"/>
    <row r="124" spans="1:17" s="17" customFormat="1" ht="14.25" customHeight="1" x14ac:dyDescent="0.25"/>
    <row r="125" spans="1:17" s="17" customFormat="1" ht="14.25" customHeight="1" x14ac:dyDescent="0.25"/>
    <row r="126" spans="1:17" s="17" customFormat="1" ht="14.25" customHeight="1" x14ac:dyDescent="0.25"/>
    <row r="127" spans="1:17" s="17" customFormat="1" ht="14.25" customHeight="1" x14ac:dyDescent="0.25"/>
    <row r="128" spans="1:17" s="17" customFormat="1" ht="14.25" customHeight="1" x14ac:dyDescent="0.25"/>
    <row r="129" s="17" customFormat="1" ht="14.25" customHeight="1" x14ac:dyDescent="0.25"/>
    <row r="130" s="17" customFormat="1" ht="14.25" customHeight="1" x14ac:dyDescent="0.25"/>
    <row r="131" s="17" customFormat="1" ht="14.25" customHeight="1" x14ac:dyDescent="0.25"/>
    <row r="132" s="17" customFormat="1" ht="14.25" customHeight="1" x14ac:dyDescent="0.25"/>
    <row r="133" s="17" customFormat="1" ht="14.25" customHeight="1" x14ac:dyDescent="0.25"/>
    <row r="134" s="17" customFormat="1" ht="14.25" customHeight="1" x14ac:dyDescent="0.25"/>
    <row r="135" s="17" customFormat="1" ht="14.25" customHeight="1" x14ac:dyDescent="0.25"/>
    <row r="136" s="17" customFormat="1" ht="14.25" customHeight="1" x14ac:dyDescent="0.25"/>
    <row r="137" s="17" customFormat="1" ht="14.25" customHeight="1" x14ac:dyDescent="0.25"/>
    <row r="138" s="17" customFormat="1" ht="14.25" customHeight="1" x14ac:dyDescent="0.25"/>
    <row r="139" s="17" customFormat="1" ht="14.25" customHeight="1" x14ac:dyDescent="0.25"/>
    <row r="140" s="17" customFormat="1" ht="14.25" customHeight="1" x14ac:dyDescent="0.25"/>
    <row r="141" s="17" customFormat="1" ht="14.25" customHeight="1" x14ac:dyDescent="0.25"/>
    <row r="142" s="17" customFormat="1" ht="14.25" customHeight="1" x14ac:dyDescent="0.25"/>
    <row r="143" s="17" customFormat="1" ht="14.25" customHeight="1" x14ac:dyDescent="0.25"/>
    <row r="144" s="17" customFormat="1" ht="14.25" customHeight="1" x14ac:dyDescent="0.25"/>
    <row r="145" s="17" customFormat="1" ht="14.25" customHeight="1" x14ac:dyDescent="0.25"/>
    <row r="146" s="17" customFormat="1" ht="14.25" customHeight="1" x14ac:dyDescent="0.25"/>
    <row r="147" s="17" customFormat="1" ht="14.25" customHeight="1" x14ac:dyDescent="0.25"/>
    <row r="148" s="17" customFormat="1" ht="14.25" customHeight="1" x14ac:dyDescent="0.25"/>
    <row r="149" s="17" customFormat="1" ht="14.25" customHeight="1" x14ac:dyDescent="0.25"/>
    <row r="150" s="17" customFormat="1" ht="14.25" customHeight="1" x14ac:dyDescent="0.25"/>
    <row r="151" s="17" customFormat="1" ht="14.25" customHeight="1" x14ac:dyDescent="0.25"/>
    <row r="152" s="17" customFormat="1" ht="14.25" customHeight="1" x14ac:dyDescent="0.25"/>
    <row r="153" s="17" customFormat="1" ht="14.25" customHeight="1" x14ac:dyDescent="0.25"/>
    <row r="154" s="17" customFormat="1" ht="14.25" customHeight="1" x14ac:dyDescent="0.25"/>
    <row r="155" s="17" customFormat="1" ht="14.25" customHeight="1" x14ac:dyDescent="0.25"/>
    <row r="156" s="17" customFormat="1" ht="14.25" customHeight="1" x14ac:dyDescent="0.25"/>
    <row r="157" s="17" customFormat="1" ht="14.25" customHeight="1" x14ac:dyDescent="0.25"/>
    <row r="158" s="17" customFormat="1" ht="14.25" customHeight="1" x14ac:dyDescent="0.25"/>
    <row r="159" s="17" customFormat="1" ht="14.25" customHeight="1" x14ac:dyDescent="0.25"/>
    <row r="160" s="17" customFormat="1" ht="14.25" customHeight="1" x14ac:dyDescent="0.25"/>
    <row r="161" s="17" customFormat="1" ht="14.25" customHeight="1" x14ac:dyDescent="0.25"/>
    <row r="162" s="17" customFormat="1" ht="14.25" customHeight="1" x14ac:dyDescent="0.25"/>
    <row r="163" s="17" customFormat="1" ht="14.25" customHeight="1" x14ac:dyDescent="0.25"/>
    <row r="164" s="17" customFormat="1" ht="14.25" customHeight="1" x14ac:dyDescent="0.25"/>
    <row r="165" s="17" customFormat="1" ht="14.25" customHeight="1" x14ac:dyDescent="0.25"/>
    <row r="166" s="17" customFormat="1" ht="14.25" customHeight="1" x14ac:dyDescent="0.25"/>
    <row r="167" s="17" customFormat="1" ht="14.25" customHeight="1" x14ac:dyDescent="0.25"/>
    <row r="168" s="17" customFormat="1" ht="14.25" customHeight="1" x14ac:dyDescent="0.25"/>
    <row r="169" s="17" customFormat="1" ht="14.25" customHeight="1" x14ac:dyDescent="0.25"/>
    <row r="170" s="17" customFormat="1" ht="14.25" customHeight="1" x14ac:dyDescent="0.25"/>
    <row r="171" s="17" customFormat="1" ht="14.25" customHeight="1" x14ac:dyDescent="0.25"/>
    <row r="172" s="17" customFormat="1" ht="14.25" customHeight="1" x14ac:dyDescent="0.25"/>
    <row r="173" s="17" customFormat="1" ht="14.25" customHeight="1" x14ac:dyDescent="0.25"/>
    <row r="174" s="17" customFormat="1" ht="14.25" customHeight="1" x14ac:dyDescent="0.25"/>
    <row r="175" s="17" customFormat="1" ht="14.25" customHeight="1" x14ac:dyDescent="0.25"/>
    <row r="176" s="17" customFormat="1" ht="14.25" customHeight="1" x14ac:dyDescent="0.25"/>
    <row r="177" s="17" customFormat="1" ht="14.25" customHeight="1" x14ac:dyDescent="0.25"/>
    <row r="178" s="17" customFormat="1" ht="14.25" customHeight="1" x14ac:dyDescent="0.25"/>
    <row r="179" s="17" customFormat="1" ht="14.25" customHeight="1" x14ac:dyDescent="0.25"/>
    <row r="180" s="17" customFormat="1" ht="14.25" customHeight="1" x14ac:dyDescent="0.25"/>
    <row r="181" s="17" customFormat="1" ht="14.25" customHeight="1" x14ac:dyDescent="0.25"/>
    <row r="182" s="17" customFormat="1" ht="14.25" customHeight="1" x14ac:dyDescent="0.25"/>
    <row r="183" s="17" customFormat="1" ht="14.25" customHeight="1" x14ac:dyDescent="0.25"/>
    <row r="184" s="17" customFormat="1" ht="14.25" customHeight="1" x14ac:dyDescent="0.25"/>
    <row r="185" s="17" customFormat="1" ht="14.25" customHeight="1" x14ac:dyDescent="0.25"/>
    <row r="186" s="17" customFormat="1" ht="14.25" customHeight="1" x14ac:dyDescent="0.25"/>
    <row r="187" s="17" customFormat="1" ht="14.25" customHeight="1" x14ac:dyDescent="0.25"/>
    <row r="188" s="17" customFormat="1" ht="14.25" customHeight="1" x14ac:dyDescent="0.25"/>
    <row r="189" s="17" customFormat="1" ht="14.25" customHeight="1" x14ac:dyDescent="0.25"/>
    <row r="190" s="17" customFormat="1" ht="14.25" customHeight="1" x14ac:dyDescent="0.25"/>
    <row r="191" s="17" customFormat="1" ht="14.25" customHeight="1" x14ac:dyDescent="0.25"/>
    <row r="192" s="17" customFormat="1" ht="14.25" customHeight="1" x14ac:dyDescent="0.25"/>
    <row r="193" s="17" customFormat="1" ht="14.25" customHeight="1" x14ac:dyDescent="0.25"/>
    <row r="194" s="17" customFormat="1" ht="14.25" customHeight="1" x14ac:dyDescent="0.25"/>
    <row r="195" s="17" customFormat="1" ht="14.25" customHeight="1" x14ac:dyDescent="0.25"/>
    <row r="196" s="17" customFormat="1" ht="14.25" customHeight="1" x14ac:dyDescent="0.25"/>
    <row r="197" s="17" customFormat="1" ht="14.25" customHeight="1" x14ac:dyDescent="0.25"/>
    <row r="198" s="17" customFormat="1" ht="14.25" customHeight="1" x14ac:dyDescent="0.25"/>
    <row r="199" s="17" customFormat="1" ht="14.25" customHeight="1" x14ac:dyDescent="0.25"/>
    <row r="200" s="17" customFormat="1" ht="14.25" customHeight="1" x14ac:dyDescent="0.25"/>
    <row r="201" s="17" customFormat="1" ht="14.25" customHeight="1" x14ac:dyDescent="0.25"/>
    <row r="202" s="17" customFormat="1" ht="14.25" customHeight="1" x14ac:dyDescent="0.25"/>
    <row r="203" s="17" customFormat="1" ht="14.25" customHeight="1" x14ac:dyDescent="0.25"/>
    <row r="204" s="17" customFormat="1" ht="14.25" customHeight="1" x14ac:dyDescent="0.25"/>
    <row r="205" s="17" customFormat="1" ht="14.25" customHeight="1" x14ac:dyDescent="0.25"/>
    <row r="206" s="17" customFormat="1" ht="14.25" customHeight="1" x14ac:dyDescent="0.25"/>
    <row r="207" s="17" customFormat="1" ht="14.25" customHeight="1" x14ac:dyDescent="0.25"/>
    <row r="208" s="17" customFormat="1" ht="14.25" customHeight="1" x14ac:dyDescent="0.25"/>
    <row r="209" s="17" customFormat="1" ht="14.25" customHeight="1" x14ac:dyDescent="0.25"/>
    <row r="210" s="17" customFormat="1" ht="14.25" customHeight="1" x14ac:dyDescent="0.25"/>
    <row r="211" s="17" customFormat="1" ht="14.25" customHeight="1" x14ac:dyDescent="0.25"/>
    <row r="212" s="17" customFormat="1" ht="14.25" customHeight="1" x14ac:dyDescent="0.25"/>
    <row r="213" s="17" customFormat="1" ht="14.25" customHeight="1" x14ac:dyDescent="0.25"/>
    <row r="214" s="17" customFormat="1" ht="14.25" customHeight="1" x14ac:dyDescent="0.25"/>
    <row r="215" s="17" customFormat="1" ht="14.25" customHeight="1" x14ac:dyDescent="0.25"/>
    <row r="216" s="17" customFormat="1" ht="14.25" customHeight="1" x14ac:dyDescent="0.25"/>
    <row r="217" s="17" customFormat="1" ht="14.25" customHeight="1" x14ac:dyDescent="0.25"/>
    <row r="218" s="17" customFormat="1" ht="14.25" customHeight="1" x14ac:dyDescent="0.25"/>
    <row r="219" s="17" customFormat="1" ht="14.25" customHeight="1" x14ac:dyDescent="0.25"/>
    <row r="220" s="17" customFormat="1" ht="14.25" customHeight="1" x14ac:dyDescent="0.25"/>
    <row r="221" s="17" customFormat="1" ht="14.25" customHeight="1" x14ac:dyDescent="0.25"/>
    <row r="222" s="17" customFormat="1" ht="14.25" customHeight="1" x14ac:dyDescent="0.25"/>
    <row r="223" s="17" customFormat="1" ht="14.25" customHeight="1" x14ac:dyDescent="0.25"/>
    <row r="224" s="17" customFormat="1" ht="14.25" customHeight="1" x14ac:dyDescent="0.25"/>
    <row r="225" s="17" customFormat="1" ht="14.25" customHeight="1" x14ac:dyDescent="0.25"/>
    <row r="226" s="17" customFormat="1" ht="14.25" customHeight="1" x14ac:dyDescent="0.25"/>
    <row r="227" s="17" customFormat="1" ht="14.25" customHeight="1" x14ac:dyDescent="0.25"/>
    <row r="228" s="17" customFormat="1" ht="14.25" customHeight="1" x14ac:dyDescent="0.25"/>
    <row r="229" s="17" customFormat="1" ht="14.25" customHeight="1" x14ac:dyDescent="0.25"/>
    <row r="230" s="17" customFormat="1" ht="14.25" customHeight="1" x14ac:dyDescent="0.25"/>
    <row r="231" s="17" customFormat="1" ht="14.25" customHeight="1" x14ac:dyDescent="0.25"/>
    <row r="232" s="17" customFormat="1" ht="14.25" customHeight="1" x14ac:dyDescent="0.25"/>
    <row r="233" s="17" customFormat="1" ht="14.25" customHeight="1" x14ac:dyDescent="0.25"/>
    <row r="234" s="17" customFormat="1" ht="14.25" customHeight="1" x14ac:dyDescent="0.25"/>
    <row r="235" s="17" customFormat="1" ht="14.25" customHeight="1" x14ac:dyDescent="0.25"/>
    <row r="236" s="17" customFormat="1" ht="14.25" customHeight="1" x14ac:dyDescent="0.25"/>
    <row r="237" s="17" customFormat="1" ht="14.25" customHeight="1" x14ac:dyDescent="0.25"/>
    <row r="238" s="17" customFormat="1" ht="14.25" customHeight="1" x14ac:dyDescent="0.25"/>
    <row r="239" s="17" customFormat="1" ht="14.25" customHeight="1" x14ac:dyDescent="0.25"/>
    <row r="240" s="17" customFormat="1" ht="14.25" customHeight="1" x14ac:dyDescent="0.25"/>
    <row r="241" s="17" customFormat="1" ht="14.25" customHeight="1" x14ac:dyDescent="0.25"/>
    <row r="242" s="17" customFormat="1" ht="14.25" customHeight="1" x14ac:dyDescent="0.25"/>
    <row r="243" s="17" customFormat="1" ht="14.25" customHeight="1" x14ac:dyDescent="0.25"/>
    <row r="244" s="17" customFormat="1" ht="14.25" customHeight="1" x14ac:dyDescent="0.25"/>
    <row r="245" s="17" customFormat="1" ht="14.25" customHeight="1" x14ac:dyDescent="0.25"/>
    <row r="246" s="17" customFormat="1" ht="14.25" customHeight="1" x14ac:dyDescent="0.25"/>
    <row r="247" s="17" customFormat="1" ht="14.25" customHeight="1" x14ac:dyDescent="0.25"/>
    <row r="248" s="17" customFormat="1" ht="14.25" customHeight="1" x14ac:dyDescent="0.25"/>
    <row r="249" s="17" customFormat="1" ht="14.25" customHeight="1" x14ac:dyDescent="0.25"/>
    <row r="250" s="17" customFormat="1" ht="14.25" customHeight="1" x14ac:dyDescent="0.25"/>
    <row r="251" s="17" customFormat="1" ht="14.25" customHeight="1" x14ac:dyDescent="0.25"/>
    <row r="252" s="17" customFormat="1" ht="14.25" customHeight="1" x14ac:dyDescent="0.25"/>
    <row r="253" s="17" customFormat="1" ht="14.25" customHeight="1" x14ac:dyDescent="0.25"/>
    <row r="254" s="17" customFormat="1" ht="14.25" customHeight="1" x14ac:dyDescent="0.25"/>
    <row r="255" s="17" customFormat="1" ht="14.25" customHeight="1" x14ac:dyDescent="0.25"/>
    <row r="256" s="17" customFormat="1" ht="14.25" customHeight="1" x14ac:dyDescent="0.25"/>
    <row r="257" s="17" customFormat="1" ht="14.25" customHeight="1" x14ac:dyDescent="0.25"/>
    <row r="258" s="17" customFormat="1" ht="14.25" customHeight="1" x14ac:dyDescent="0.25"/>
    <row r="259" s="17" customFormat="1" ht="14.25" customHeight="1" x14ac:dyDescent="0.25"/>
    <row r="260" s="17" customFormat="1" ht="14.25" customHeight="1" x14ac:dyDescent="0.25"/>
    <row r="261" s="17" customFormat="1" ht="14.25" customHeight="1" x14ac:dyDescent="0.25"/>
    <row r="262" s="17" customFormat="1" ht="14.25" customHeight="1" x14ac:dyDescent="0.25"/>
    <row r="263" s="17" customFormat="1" ht="14.25" customHeight="1" x14ac:dyDescent="0.25"/>
    <row r="264" s="17" customFormat="1" ht="14.25" customHeight="1" x14ac:dyDescent="0.25"/>
    <row r="265" s="17" customFormat="1" ht="14.25" customHeight="1" x14ac:dyDescent="0.25"/>
    <row r="266" s="17" customFormat="1" ht="14.25" customHeight="1" x14ac:dyDescent="0.25"/>
    <row r="267" s="17" customFormat="1" ht="14.25" customHeight="1" x14ac:dyDescent="0.25"/>
    <row r="268" s="17" customFormat="1" ht="14.25" customHeight="1" x14ac:dyDescent="0.25"/>
    <row r="269" s="17" customFormat="1" ht="14.25" customHeight="1" x14ac:dyDescent="0.25"/>
    <row r="270" s="17" customFormat="1" ht="14.25" customHeight="1" x14ac:dyDescent="0.25"/>
    <row r="271" s="17" customFormat="1" ht="14.25" customHeight="1" x14ac:dyDescent="0.25"/>
    <row r="272" s="17" customFormat="1" ht="14.25" customHeight="1" x14ac:dyDescent="0.25"/>
    <row r="273" s="17" customFormat="1" ht="14.25" customHeight="1" x14ac:dyDescent="0.25"/>
    <row r="274" s="17" customFormat="1" ht="14.25" customHeight="1" x14ac:dyDescent="0.25"/>
    <row r="275" s="17" customFormat="1" ht="14.25" customHeight="1" x14ac:dyDescent="0.25"/>
    <row r="276" s="17" customFormat="1" ht="14.25" customHeight="1" x14ac:dyDescent="0.25"/>
    <row r="277" s="17" customFormat="1" ht="14.25" customHeight="1" x14ac:dyDescent="0.25"/>
    <row r="278" s="17" customFormat="1" ht="14.25" customHeight="1" x14ac:dyDescent="0.25"/>
    <row r="279" s="17" customFormat="1" ht="14.25" customHeight="1" x14ac:dyDescent="0.25"/>
    <row r="280" s="17" customFormat="1" ht="14.25" customHeight="1" x14ac:dyDescent="0.25"/>
    <row r="281" s="17" customFormat="1" ht="14.25" customHeight="1" x14ac:dyDescent="0.25"/>
    <row r="282" s="17" customFormat="1" ht="14.25" customHeight="1" x14ac:dyDescent="0.25"/>
    <row r="283" s="17" customFormat="1" ht="14.25" customHeight="1" x14ac:dyDescent="0.25"/>
    <row r="284" s="17" customFormat="1" ht="14.25" customHeight="1" x14ac:dyDescent="0.25"/>
    <row r="285" s="17" customFormat="1" ht="14.25" customHeight="1" x14ac:dyDescent="0.25"/>
    <row r="286" s="17" customFormat="1" ht="14.25" customHeight="1" x14ac:dyDescent="0.25"/>
    <row r="287" s="17" customFormat="1" ht="14.25" customHeight="1" x14ac:dyDescent="0.25"/>
    <row r="288" s="17" customFormat="1" ht="14.25" customHeight="1" x14ac:dyDescent="0.25"/>
    <row r="289" s="17" customFormat="1" ht="14.25" customHeight="1" x14ac:dyDescent="0.25"/>
    <row r="290" s="17" customFormat="1" ht="14.25" customHeight="1" x14ac:dyDescent="0.25"/>
    <row r="291" s="17" customFormat="1" ht="14.25" customHeight="1" x14ac:dyDescent="0.25"/>
    <row r="292" s="17" customFormat="1" ht="14.25" customHeight="1" x14ac:dyDescent="0.25"/>
    <row r="293" s="17" customFormat="1" ht="14.25" customHeight="1" x14ac:dyDescent="0.25"/>
    <row r="294" s="17" customFormat="1" ht="14.25" customHeight="1" x14ac:dyDescent="0.25"/>
    <row r="295" s="17" customFormat="1" ht="14.25" customHeight="1" x14ac:dyDescent="0.25"/>
    <row r="296" s="17" customFormat="1" ht="14.25" customHeight="1" x14ac:dyDescent="0.25"/>
    <row r="297" s="17" customFormat="1" ht="14.25" customHeight="1" x14ac:dyDescent="0.25"/>
    <row r="298" s="17" customFormat="1" ht="14.25" customHeight="1" x14ac:dyDescent="0.25"/>
    <row r="299" s="17" customFormat="1" ht="14.25" customHeight="1" x14ac:dyDescent="0.25"/>
    <row r="300" s="17" customFormat="1" ht="14.25" customHeight="1" x14ac:dyDescent="0.25"/>
    <row r="301" s="17" customFormat="1" ht="14.25" customHeight="1" x14ac:dyDescent="0.25"/>
    <row r="302" s="17" customFormat="1" ht="14.25" customHeight="1" x14ac:dyDescent="0.25"/>
    <row r="303" s="17" customFormat="1" ht="14.25" customHeight="1" x14ac:dyDescent="0.25"/>
    <row r="304" s="17" customFormat="1" ht="14.25" customHeight="1" x14ac:dyDescent="0.25"/>
    <row r="305" s="17" customFormat="1" ht="14.25" customHeight="1" x14ac:dyDescent="0.25"/>
    <row r="306" s="17" customFormat="1" ht="14.25" customHeight="1" x14ac:dyDescent="0.25"/>
    <row r="307" s="17" customFormat="1" ht="14.25" customHeight="1" x14ac:dyDescent="0.25"/>
    <row r="308" s="17" customFormat="1" ht="14.25" customHeight="1" x14ac:dyDescent="0.25"/>
    <row r="309" s="17" customFormat="1" ht="14.25" customHeight="1" x14ac:dyDescent="0.25"/>
    <row r="310" s="17" customFormat="1" ht="14.25" customHeight="1" x14ac:dyDescent="0.25"/>
    <row r="311" s="17" customFormat="1" ht="14.25" customHeight="1" x14ac:dyDescent="0.25"/>
    <row r="312" s="17" customFormat="1" ht="14.25" customHeight="1" x14ac:dyDescent="0.25"/>
    <row r="313" s="17" customFormat="1" ht="14.25" customHeight="1" x14ac:dyDescent="0.25"/>
    <row r="314" s="17" customFormat="1" ht="14.25" customHeight="1" x14ac:dyDescent="0.25"/>
    <row r="315" s="17" customFormat="1" ht="14.25" customHeight="1" x14ac:dyDescent="0.25"/>
    <row r="316" s="17" customFormat="1" ht="14.25" customHeight="1" x14ac:dyDescent="0.25"/>
    <row r="317" s="17" customFormat="1" ht="14.25" customHeight="1" x14ac:dyDescent="0.25"/>
    <row r="318" s="17" customFormat="1" ht="14.25" customHeight="1" x14ac:dyDescent="0.25"/>
    <row r="319" s="17" customFormat="1" ht="14.25" customHeight="1" x14ac:dyDescent="0.25"/>
    <row r="320" s="17" customFormat="1" ht="14.25" customHeight="1" x14ac:dyDescent="0.25"/>
    <row r="321" s="17" customFormat="1" ht="14.25" customHeight="1" x14ac:dyDescent="0.25"/>
    <row r="322" s="17" customFormat="1" ht="14.25" customHeight="1" x14ac:dyDescent="0.25"/>
    <row r="323" s="17" customFormat="1" ht="14.25" customHeight="1" x14ac:dyDescent="0.25"/>
    <row r="324" s="17" customFormat="1" ht="14.25" customHeight="1" x14ac:dyDescent="0.25"/>
    <row r="325" s="17" customFormat="1" ht="14.25" customHeight="1" x14ac:dyDescent="0.25"/>
    <row r="326" s="17" customFormat="1" ht="14.25" customHeight="1" x14ac:dyDescent="0.25"/>
    <row r="327" s="17" customFormat="1" ht="14.25" customHeight="1" x14ac:dyDescent="0.25"/>
    <row r="328" s="17" customFormat="1" ht="14.25" customHeight="1" x14ac:dyDescent="0.25"/>
    <row r="329" s="17" customFormat="1" ht="14.25" customHeight="1" x14ac:dyDescent="0.25"/>
    <row r="330" s="17" customFormat="1" ht="14.25" customHeight="1" x14ac:dyDescent="0.25"/>
    <row r="331" s="17" customFormat="1" ht="14.25" customHeight="1" x14ac:dyDescent="0.25"/>
    <row r="332" s="17" customFormat="1" ht="14.25" customHeight="1" x14ac:dyDescent="0.25"/>
    <row r="333" s="17" customFormat="1" ht="14.25" customHeight="1" x14ac:dyDescent="0.25"/>
    <row r="334" s="17" customFormat="1" ht="14.25" customHeight="1" x14ac:dyDescent="0.25"/>
    <row r="335" s="17" customFormat="1" ht="14.25" customHeight="1" x14ac:dyDescent="0.25"/>
    <row r="336" s="17" customFormat="1" ht="14.25" customHeight="1" x14ac:dyDescent="0.25"/>
    <row r="337" s="17" customFormat="1" ht="14.25" customHeight="1" x14ac:dyDescent="0.25"/>
    <row r="338" s="17" customFormat="1" ht="14.25" customHeight="1" x14ac:dyDescent="0.25"/>
    <row r="339" s="17" customFormat="1" ht="14.25" customHeight="1" x14ac:dyDescent="0.25"/>
    <row r="340" s="17" customFormat="1" ht="14.25" customHeight="1" x14ac:dyDescent="0.25"/>
    <row r="341" s="17" customFormat="1" ht="14.25" customHeight="1" x14ac:dyDescent="0.25"/>
    <row r="342" s="17" customFormat="1" ht="14.25" customHeight="1" x14ac:dyDescent="0.25"/>
    <row r="343" s="17" customFormat="1" ht="14.25" customHeight="1" x14ac:dyDescent="0.25"/>
    <row r="344" s="17" customFormat="1" ht="14.25" customHeight="1" x14ac:dyDescent="0.25"/>
    <row r="345" s="17" customFormat="1" ht="14.25" customHeight="1" x14ac:dyDescent="0.25"/>
    <row r="346" s="17" customFormat="1" ht="14.25" customHeight="1" x14ac:dyDescent="0.25"/>
    <row r="347" s="17" customFormat="1" ht="14.25" customHeight="1" x14ac:dyDescent="0.25"/>
    <row r="348" s="5" customFormat="1" ht="14.25" customHeight="1" x14ac:dyDescent="0.2"/>
    <row r="349" s="5" customFormat="1" ht="14.25" customHeight="1" x14ac:dyDescent="0.2"/>
    <row r="350" s="5" customFormat="1" ht="14.25" customHeight="1" x14ac:dyDescent="0.2"/>
    <row r="351" s="5" customFormat="1" ht="14.25" customHeight="1" x14ac:dyDescent="0.2"/>
    <row r="352" s="5" customFormat="1" ht="14.25" customHeight="1" x14ac:dyDescent="0.2"/>
    <row r="353" s="5" customFormat="1" ht="14.25" customHeight="1" x14ac:dyDescent="0.2"/>
    <row r="354" s="5" customFormat="1" ht="14.25" customHeight="1" x14ac:dyDescent="0.2"/>
    <row r="355" s="5" customFormat="1" ht="14.25" customHeight="1" x14ac:dyDescent="0.2"/>
    <row r="356" s="5" customFormat="1" ht="14.25" customHeight="1" x14ac:dyDescent="0.2"/>
    <row r="357" s="5" customFormat="1" ht="14.25" customHeight="1" x14ac:dyDescent="0.2"/>
    <row r="358" s="5" customFormat="1" ht="14.25" customHeight="1" x14ac:dyDescent="0.2"/>
    <row r="359" s="5" customFormat="1" ht="14.25" customHeight="1" x14ac:dyDescent="0.2"/>
    <row r="360" s="5" customFormat="1" ht="14.25" customHeight="1" x14ac:dyDescent="0.2"/>
    <row r="361" s="5" customFormat="1" ht="14.25" customHeight="1" x14ac:dyDescent="0.2"/>
    <row r="362" s="5" customFormat="1" ht="14.25" customHeight="1" x14ac:dyDescent="0.2"/>
    <row r="363" s="5" customFormat="1" ht="14.25" customHeight="1" x14ac:dyDescent="0.2"/>
    <row r="364" s="5" customFormat="1" ht="14.25" customHeight="1" x14ac:dyDescent="0.2"/>
    <row r="365" s="5" customFormat="1" ht="14.25" customHeight="1" x14ac:dyDescent="0.2"/>
    <row r="366" s="5" customFormat="1" ht="14.25" customHeight="1" x14ac:dyDescent="0.2"/>
    <row r="367" s="5" customFormat="1" ht="14.25" customHeight="1" x14ac:dyDescent="0.2"/>
    <row r="368" s="5" customFormat="1" ht="14.25" customHeight="1" x14ac:dyDescent="0.2"/>
    <row r="369" s="5" customFormat="1" ht="14.25" customHeight="1" x14ac:dyDescent="0.2"/>
    <row r="370" s="5" customFormat="1" ht="14.25" customHeight="1" x14ac:dyDescent="0.2"/>
    <row r="371" s="5" customFormat="1" ht="14.25" customHeight="1" x14ac:dyDescent="0.2"/>
    <row r="372" s="5" customFormat="1" ht="14.25" customHeight="1" x14ac:dyDescent="0.2"/>
    <row r="373" s="5" customFormat="1" ht="14.25" customHeight="1" x14ac:dyDescent="0.2"/>
    <row r="374" s="5" customFormat="1" ht="14.25" customHeight="1" x14ac:dyDescent="0.2"/>
    <row r="375" s="5" customFormat="1" ht="14.25" customHeight="1" x14ac:dyDescent="0.2"/>
    <row r="376" s="5" customFormat="1" ht="14.25" customHeight="1" x14ac:dyDescent="0.2"/>
    <row r="377" s="5" customFormat="1" ht="14.25" customHeight="1" x14ac:dyDescent="0.2"/>
    <row r="378" s="5" customFormat="1" ht="14.25" customHeight="1" x14ac:dyDescent="0.2"/>
    <row r="379" s="5" customFormat="1" ht="14.25" customHeight="1" x14ac:dyDescent="0.2"/>
    <row r="380" s="5" customFormat="1" ht="14.25" customHeight="1" x14ac:dyDescent="0.2"/>
    <row r="381" s="5" customFormat="1" ht="14.25" customHeight="1" x14ac:dyDescent="0.2"/>
    <row r="382" s="5" customFormat="1" ht="14.25" customHeight="1" x14ac:dyDescent="0.2"/>
    <row r="383" s="5" customFormat="1" ht="14.25" customHeight="1" x14ac:dyDescent="0.2"/>
    <row r="384" s="5" customFormat="1" ht="14.25" customHeight="1" x14ac:dyDescent="0.2"/>
    <row r="385" s="5" customFormat="1" ht="14.25" customHeight="1" x14ac:dyDescent="0.2"/>
    <row r="386" s="5" customFormat="1" ht="14.25" customHeight="1" x14ac:dyDescent="0.2"/>
    <row r="387" s="5" customFormat="1" ht="14.25" customHeight="1" x14ac:dyDescent="0.2"/>
    <row r="388" s="5" customFormat="1" ht="14.25" customHeight="1" x14ac:dyDescent="0.2"/>
    <row r="389" s="5" customFormat="1" ht="14.25" customHeight="1" x14ac:dyDescent="0.2"/>
    <row r="390" s="5" customFormat="1" ht="14.25" customHeight="1" x14ac:dyDescent="0.2"/>
    <row r="391" s="5" customFormat="1" ht="14.25" customHeight="1" x14ac:dyDescent="0.2"/>
    <row r="392" s="5" customFormat="1" ht="14.25" customHeight="1" x14ac:dyDescent="0.2"/>
    <row r="393" s="5" customFormat="1" ht="14.25" customHeight="1" x14ac:dyDescent="0.2"/>
    <row r="394" s="5" customFormat="1" ht="14.25" customHeight="1" x14ac:dyDescent="0.2"/>
    <row r="395" s="5" customFormat="1" ht="14.25" customHeight="1" x14ac:dyDescent="0.2"/>
    <row r="396" s="5" customFormat="1" ht="14.25" customHeight="1" x14ac:dyDescent="0.2"/>
    <row r="397" s="5" customFormat="1" ht="14.25" customHeight="1" x14ac:dyDescent="0.2"/>
    <row r="398" s="5" customFormat="1" ht="14.25" customHeight="1" x14ac:dyDescent="0.2"/>
    <row r="399" s="5" customFormat="1" ht="14.25" customHeight="1" x14ac:dyDescent="0.2"/>
    <row r="400" s="5" customFormat="1" ht="14.25" customHeight="1" x14ac:dyDescent="0.2"/>
    <row r="401" s="5" customFormat="1" ht="14.25" customHeight="1" x14ac:dyDescent="0.2"/>
    <row r="402" s="5" customFormat="1" ht="14.25" customHeight="1" x14ac:dyDescent="0.2"/>
    <row r="403" s="5" customFormat="1" ht="14.25" customHeight="1" x14ac:dyDescent="0.2"/>
    <row r="404" s="5" customFormat="1" ht="14.25" customHeight="1" x14ac:dyDescent="0.2"/>
    <row r="405" s="5" customFormat="1" ht="14.25" customHeight="1" x14ac:dyDescent="0.2"/>
    <row r="406" s="5" customFormat="1" ht="14.25" customHeight="1" x14ac:dyDescent="0.2"/>
    <row r="407" s="5" customFormat="1" ht="14.25" customHeight="1" x14ac:dyDescent="0.2"/>
    <row r="408" s="5" customFormat="1" ht="14.25" customHeight="1" x14ac:dyDescent="0.2"/>
    <row r="409" s="5" customFormat="1" ht="14.25" customHeight="1" x14ac:dyDescent="0.2"/>
    <row r="410" s="5" customFormat="1" ht="14.25" customHeight="1" x14ac:dyDescent="0.2"/>
    <row r="411" s="5" customFormat="1" ht="14.25" customHeight="1" x14ac:dyDescent="0.2"/>
    <row r="412" s="5" customFormat="1" ht="14.25" customHeight="1" x14ac:dyDescent="0.2"/>
    <row r="413" s="5" customFormat="1" ht="14.25" customHeight="1" x14ac:dyDescent="0.2"/>
    <row r="414" s="5" customFormat="1" ht="14.25" customHeight="1" x14ac:dyDescent="0.2"/>
    <row r="415" s="5" customFormat="1" ht="14.25" customHeight="1" x14ac:dyDescent="0.2"/>
    <row r="416" s="5" customFormat="1" ht="14.25" customHeight="1" x14ac:dyDescent="0.2"/>
    <row r="417" s="5" customFormat="1" ht="14.25" customHeight="1" x14ac:dyDescent="0.2"/>
    <row r="418" s="5" customFormat="1" ht="14.25" customHeight="1" x14ac:dyDescent="0.2"/>
    <row r="419" s="5" customFormat="1" ht="14.25" customHeight="1" x14ac:dyDescent="0.2"/>
    <row r="420" s="5" customFormat="1" ht="14.25" customHeight="1" x14ac:dyDescent="0.2"/>
    <row r="421" s="5" customFormat="1" ht="14.25" customHeight="1" x14ac:dyDescent="0.2"/>
    <row r="422" s="5" customFormat="1" ht="14.25" customHeight="1" x14ac:dyDescent="0.2"/>
    <row r="423" s="5" customFormat="1" ht="14.25" customHeight="1" x14ac:dyDescent="0.2"/>
    <row r="424" s="5" customFormat="1" ht="14.25" customHeight="1" x14ac:dyDescent="0.2"/>
    <row r="425" s="5" customFormat="1" ht="14.25" customHeight="1" x14ac:dyDescent="0.2"/>
    <row r="426" s="5" customFormat="1" ht="14.25" customHeight="1" x14ac:dyDescent="0.2"/>
    <row r="427" s="5" customFormat="1" ht="14.25" customHeight="1" x14ac:dyDescent="0.2"/>
    <row r="428" s="5" customFormat="1" ht="14.25" customHeight="1" x14ac:dyDescent="0.2"/>
    <row r="429" s="5" customFormat="1" ht="14.25" customHeight="1" x14ac:dyDescent="0.2"/>
    <row r="430" s="5" customFormat="1" ht="14.25" customHeight="1" x14ac:dyDescent="0.2"/>
    <row r="431" s="5" customFormat="1" ht="14.25" customHeight="1" x14ac:dyDescent="0.2"/>
    <row r="432" s="5" customFormat="1" ht="14.25" customHeight="1" x14ac:dyDescent="0.2"/>
    <row r="433" s="5" customFormat="1" ht="14.25" customHeight="1" x14ac:dyDescent="0.2"/>
    <row r="434" s="5" customFormat="1" ht="14.25" customHeight="1" x14ac:dyDescent="0.2"/>
    <row r="435" s="5" customFormat="1" ht="14.25" customHeight="1" x14ac:dyDescent="0.2"/>
    <row r="436" s="5" customFormat="1" ht="14.25" customHeight="1" x14ac:dyDescent="0.2"/>
    <row r="437" s="5" customFormat="1" ht="14.25" customHeight="1" x14ac:dyDescent="0.2"/>
    <row r="438" s="5" customFormat="1" ht="14.25" customHeight="1" x14ac:dyDescent="0.2"/>
    <row r="439" s="5" customFormat="1" ht="14.25" customHeight="1" x14ac:dyDescent="0.2"/>
    <row r="440" s="5" customFormat="1" ht="14.25" customHeight="1" x14ac:dyDescent="0.2"/>
    <row r="441" s="5" customFormat="1" ht="14.25" customHeight="1" x14ac:dyDescent="0.2"/>
    <row r="442" s="5" customFormat="1" ht="14.25" customHeight="1" x14ac:dyDescent="0.2"/>
    <row r="443" s="5" customFormat="1" ht="14.25" customHeight="1" x14ac:dyDescent="0.2"/>
    <row r="444" s="5" customFormat="1" ht="14.25" customHeight="1" x14ac:dyDescent="0.2"/>
    <row r="445" s="5" customFormat="1" ht="14.25" customHeight="1" x14ac:dyDescent="0.2"/>
    <row r="446" s="5" customFormat="1" ht="14.25" customHeight="1" x14ac:dyDescent="0.2"/>
    <row r="447" s="5" customFormat="1" ht="14.25" customHeight="1" x14ac:dyDescent="0.2"/>
    <row r="448" s="5" customFormat="1" ht="14.25" customHeight="1" x14ac:dyDescent="0.2"/>
    <row r="449" s="5" customFormat="1" ht="14.25" customHeight="1" x14ac:dyDescent="0.2"/>
    <row r="450" s="5" customFormat="1" ht="14.25" customHeight="1" x14ac:dyDescent="0.2"/>
    <row r="451" s="5" customFormat="1" ht="14.25" customHeight="1" x14ac:dyDescent="0.2"/>
    <row r="452" s="5" customFormat="1" ht="14.25" customHeight="1" x14ac:dyDescent="0.2"/>
    <row r="453" s="5" customFormat="1" ht="14.25" customHeight="1" x14ac:dyDescent="0.2"/>
    <row r="454" s="5" customFormat="1" ht="14.25" customHeight="1" x14ac:dyDescent="0.2"/>
    <row r="455" s="5" customFormat="1" ht="14.25" customHeight="1" x14ac:dyDescent="0.2"/>
    <row r="456" s="5" customFormat="1" ht="14.25" customHeight="1" x14ac:dyDescent="0.2"/>
    <row r="457" s="5" customFormat="1" ht="14.25" customHeight="1" x14ac:dyDescent="0.2"/>
    <row r="458" s="5" customFormat="1" ht="14.25" customHeight="1" x14ac:dyDescent="0.2"/>
    <row r="459" s="5" customFormat="1" ht="14.25" customHeight="1" x14ac:dyDescent="0.2"/>
    <row r="460" s="5" customFormat="1" ht="14.25" customHeight="1" x14ac:dyDescent="0.2"/>
    <row r="461" s="5" customFormat="1" ht="14.25" customHeight="1" x14ac:dyDescent="0.2"/>
    <row r="462" s="5" customFormat="1" ht="14.25" customHeight="1" x14ac:dyDescent="0.2"/>
    <row r="463" s="5" customFormat="1" ht="14.25" customHeight="1" x14ac:dyDescent="0.2"/>
    <row r="464" s="5" customFormat="1" ht="14.25" customHeight="1" x14ac:dyDescent="0.2"/>
    <row r="465" s="5" customFormat="1" ht="14.25" customHeight="1" x14ac:dyDescent="0.2"/>
    <row r="466" s="5" customFormat="1" ht="14.25" customHeight="1" x14ac:dyDescent="0.2"/>
    <row r="467" s="5" customFormat="1" ht="14.25" customHeight="1" x14ac:dyDescent="0.2"/>
    <row r="468" s="5" customFormat="1" ht="14.25" customHeight="1" x14ac:dyDescent="0.2"/>
    <row r="469" s="5" customFormat="1" ht="14.25" customHeight="1" x14ac:dyDescent="0.2"/>
    <row r="470" s="5" customFormat="1" ht="14.25" customHeight="1" x14ac:dyDescent="0.2"/>
    <row r="471" s="5" customFormat="1" ht="14.25" customHeight="1" x14ac:dyDescent="0.2"/>
    <row r="472" s="5" customFormat="1" ht="14.25" customHeight="1" x14ac:dyDescent="0.2"/>
    <row r="473" s="5" customFormat="1" ht="14.25" customHeight="1" x14ac:dyDescent="0.2"/>
    <row r="474" s="5" customFormat="1" ht="14.25" customHeight="1" x14ac:dyDescent="0.2"/>
    <row r="475" s="5" customFormat="1" ht="14.25" customHeight="1" x14ac:dyDescent="0.2"/>
    <row r="476" s="5" customFormat="1" ht="14.25" customHeight="1" x14ac:dyDescent="0.2"/>
    <row r="477" s="5" customFormat="1" ht="14.25" customHeight="1" x14ac:dyDescent="0.2"/>
    <row r="478" s="5" customFormat="1" ht="14.25" customHeight="1" x14ac:dyDescent="0.2"/>
    <row r="479" s="5" customFormat="1" ht="14.25" customHeight="1" x14ac:dyDescent="0.2"/>
    <row r="480" s="5" customFormat="1" ht="14.25" customHeight="1" x14ac:dyDescent="0.2"/>
    <row r="481" s="5" customFormat="1" ht="14.25" customHeight="1" x14ac:dyDescent="0.2"/>
    <row r="482" s="5" customFormat="1" ht="14.25" customHeight="1" x14ac:dyDescent="0.2"/>
    <row r="483" s="5" customFormat="1" ht="14.25" customHeight="1" x14ac:dyDescent="0.2"/>
    <row r="484" s="5" customFormat="1" ht="14.25" customHeight="1" x14ac:dyDescent="0.2"/>
    <row r="485" s="5" customFormat="1" ht="14.25" customHeight="1" x14ac:dyDescent="0.2"/>
    <row r="486" s="5" customFormat="1" ht="14.25" customHeight="1" x14ac:dyDescent="0.2"/>
    <row r="487" s="5" customFormat="1" ht="14.25" customHeight="1" x14ac:dyDescent="0.2"/>
    <row r="488" s="5" customFormat="1" ht="14.25" customHeight="1" x14ac:dyDescent="0.2"/>
    <row r="489" s="5" customFormat="1" ht="14.25" customHeight="1" x14ac:dyDescent="0.2"/>
    <row r="490" s="5" customFormat="1" ht="14.25" customHeight="1" x14ac:dyDescent="0.2"/>
    <row r="491" s="5" customFormat="1" ht="14.25" customHeight="1" x14ac:dyDescent="0.2"/>
    <row r="492" s="5" customFormat="1" ht="14.25" customHeight="1" x14ac:dyDescent="0.2"/>
    <row r="493" s="5" customFormat="1" ht="14.25" customHeight="1" x14ac:dyDescent="0.2"/>
    <row r="494" s="5" customFormat="1" ht="14.25" customHeight="1" x14ac:dyDescent="0.2"/>
    <row r="495" s="5" customFormat="1" ht="14.25" customHeight="1" x14ac:dyDescent="0.2"/>
    <row r="496" s="5" customFormat="1" ht="14.25" customHeight="1" x14ac:dyDescent="0.2"/>
    <row r="497" s="5" customFormat="1" ht="14.25" customHeight="1" x14ac:dyDescent="0.2"/>
    <row r="498" s="5" customFormat="1" ht="14.25" customHeight="1" x14ac:dyDescent="0.2"/>
    <row r="499" s="5" customFormat="1" ht="14.25" customHeight="1" x14ac:dyDescent="0.2"/>
    <row r="500" s="5" customFormat="1" ht="14.25" customHeight="1" x14ac:dyDescent="0.2"/>
    <row r="501" s="5" customFormat="1" ht="14.25" customHeight="1" x14ac:dyDescent="0.2"/>
    <row r="502" s="5" customFormat="1" ht="14.25" customHeight="1" x14ac:dyDescent="0.2"/>
    <row r="503" s="5" customFormat="1" ht="14.25" customHeight="1" x14ac:dyDescent="0.2"/>
    <row r="504" s="5" customFormat="1" ht="14.25" customHeight="1" x14ac:dyDescent="0.2"/>
    <row r="505" s="5" customFormat="1" ht="14.25" customHeight="1" x14ac:dyDescent="0.2"/>
    <row r="506" s="5" customFormat="1" ht="14.25" customHeight="1" x14ac:dyDescent="0.2"/>
    <row r="507" s="5" customFormat="1" ht="14.25" customHeight="1" x14ac:dyDescent="0.2"/>
    <row r="508" s="5" customFormat="1" ht="14.25" customHeight="1" x14ac:dyDescent="0.2"/>
    <row r="509" s="5" customFormat="1" ht="14.25" customHeight="1" x14ac:dyDescent="0.2"/>
    <row r="510" s="5" customFormat="1" ht="14.25" customHeight="1" x14ac:dyDescent="0.2"/>
    <row r="511" s="5" customFormat="1" ht="14.25" customHeight="1" x14ac:dyDescent="0.2"/>
    <row r="512" s="5" customFormat="1" ht="14.25" customHeight="1" x14ac:dyDescent="0.2"/>
    <row r="513" s="5" customFormat="1" ht="14.25" customHeight="1" x14ac:dyDescent="0.2"/>
    <row r="514" s="5" customFormat="1" ht="14.25" customHeight="1" x14ac:dyDescent="0.2"/>
    <row r="515" s="5" customFormat="1" ht="14.25" customHeight="1" x14ac:dyDescent="0.2"/>
    <row r="516" s="5" customFormat="1" ht="14.25" customHeight="1" x14ac:dyDescent="0.2"/>
    <row r="517" s="5" customFormat="1" ht="14.25" customHeight="1" x14ac:dyDescent="0.2"/>
    <row r="518" s="5" customFormat="1" ht="14.25" customHeight="1" x14ac:dyDescent="0.2"/>
    <row r="519" s="5" customFormat="1" ht="14.25" customHeight="1" x14ac:dyDescent="0.2"/>
    <row r="520" s="5" customFormat="1" ht="14.25" customHeight="1" x14ac:dyDescent="0.2"/>
    <row r="521" s="5" customFormat="1" ht="14.25" customHeight="1" x14ac:dyDescent="0.2"/>
    <row r="522" s="5" customFormat="1" ht="14.25" customHeight="1" x14ac:dyDescent="0.2"/>
    <row r="523" s="5" customFormat="1" ht="14.25" customHeight="1" x14ac:dyDescent="0.2"/>
    <row r="524" s="5" customFormat="1" ht="14.25" customHeight="1" x14ac:dyDescent="0.2"/>
    <row r="525" s="5" customFormat="1" ht="14.25" customHeight="1" x14ac:dyDescent="0.2"/>
    <row r="526" s="5" customFormat="1" ht="14.25" customHeight="1" x14ac:dyDescent="0.2"/>
    <row r="527" s="5" customFormat="1" ht="14.25" customHeight="1" x14ac:dyDescent="0.2"/>
    <row r="528" s="5" customFormat="1" ht="14.25" customHeight="1" x14ac:dyDescent="0.2"/>
    <row r="529" s="5" customFormat="1" ht="14.25" customHeight="1" x14ac:dyDescent="0.2"/>
    <row r="530" s="5" customFormat="1" ht="14.25" customHeight="1" x14ac:dyDescent="0.2"/>
    <row r="531" s="5" customFormat="1" ht="14.25" customHeight="1" x14ac:dyDescent="0.2"/>
    <row r="532" s="5" customFormat="1" ht="14.25" customHeight="1" x14ac:dyDescent="0.2"/>
    <row r="533" s="5" customFormat="1" ht="14.25" customHeight="1" x14ac:dyDescent="0.2"/>
    <row r="534" s="5" customFormat="1" ht="14.25" customHeight="1" x14ac:dyDescent="0.2"/>
    <row r="535" s="5" customFormat="1" ht="14.25" customHeight="1" x14ac:dyDescent="0.2"/>
    <row r="536" s="5" customFormat="1" ht="14.25" customHeight="1" x14ac:dyDescent="0.2"/>
    <row r="537" s="5" customFormat="1" ht="14.25" customHeight="1" x14ac:dyDescent="0.2"/>
    <row r="538" s="5" customFormat="1" ht="14.25" customHeight="1" x14ac:dyDescent="0.2"/>
    <row r="539" s="5" customFormat="1" ht="14.25" customHeight="1" x14ac:dyDescent="0.2"/>
    <row r="540" s="5" customFormat="1" ht="14.25" customHeight="1" x14ac:dyDescent="0.2"/>
    <row r="541" s="5" customFormat="1" ht="14.25" customHeight="1" x14ac:dyDescent="0.2"/>
    <row r="542" s="5" customFormat="1" ht="14.25" customHeight="1" x14ac:dyDescent="0.2"/>
    <row r="543" s="5" customFormat="1" ht="14.25" customHeight="1" x14ac:dyDescent="0.2"/>
    <row r="544" s="5" customFormat="1" ht="14.25" customHeight="1" x14ac:dyDescent="0.2"/>
    <row r="545" s="5" customFormat="1" ht="14.25" customHeight="1" x14ac:dyDescent="0.2"/>
    <row r="546" s="5" customFormat="1" ht="14.25" customHeight="1" x14ac:dyDescent="0.2"/>
    <row r="547" s="5" customFormat="1" ht="14.25" customHeight="1" x14ac:dyDescent="0.2"/>
    <row r="548" s="5" customFormat="1" ht="14.25" customHeight="1" x14ac:dyDescent="0.2"/>
    <row r="549" s="5" customFormat="1" ht="14.25" customHeight="1" x14ac:dyDescent="0.2"/>
    <row r="550" s="5" customFormat="1" ht="14.25" customHeight="1" x14ac:dyDescent="0.2"/>
    <row r="551" s="5" customFormat="1" ht="14.25" customHeight="1" x14ac:dyDescent="0.2"/>
    <row r="552" s="5" customFormat="1" ht="14.25" customHeight="1" x14ac:dyDescent="0.2"/>
    <row r="553" s="5" customFormat="1" ht="14.25" customHeight="1" x14ac:dyDescent="0.2"/>
    <row r="554" s="5" customFormat="1" ht="14.25" customHeight="1" x14ac:dyDescent="0.2"/>
    <row r="555" s="5" customFormat="1" ht="14.25" customHeight="1" x14ac:dyDescent="0.2"/>
    <row r="556" s="5" customFormat="1" ht="14.25" customHeight="1" x14ac:dyDescent="0.2"/>
    <row r="557" s="5" customFormat="1" ht="14.25" customHeight="1" x14ac:dyDescent="0.2"/>
    <row r="558" s="5" customFormat="1" ht="14.25" customHeight="1" x14ac:dyDescent="0.2"/>
    <row r="559" s="5" customFormat="1" ht="14.25" customHeight="1" x14ac:dyDescent="0.2"/>
    <row r="560" s="5" customFormat="1" ht="14.25" customHeight="1" x14ac:dyDescent="0.2"/>
    <row r="561" s="5" customFormat="1" ht="14.25" customHeight="1" x14ac:dyDescent="0.2"/>
    <row r="562" s="5" customFormat="1" ht="14.25" customHeight="1" x14ac:dyDescent="0.2"/>
    <row r="563" s="5" customFormat="1" ht="14.25" customHeight="1" x14ac:dyDescent="0.2"/>
    <row r="564" s="5" customFormat="1" ht="14.25" customHeight="1" x14ac:dyDescent="0.2"/>
    <row r="565" s="5" customFormat="1" ht="14.25" customHeight="1" x14ac:dyDescent="0.2"/>
    <row r="566" s="5" customFormat="1" ht="14.25" customHeight="1" x14ac:dyDescent="0.2"/>
    <row r="567" s="5" customFormat="1" ht="14.25" customHeight="1" x14ac:dyDescent="0.2"/>
    <row r="568" s="5" customFormat="1" ht="14.25" customHeight="1" x14ac:dyDescent="0.2"/>
    <row r="569" s="5" customFormat="1" ht="14.25" customHeight="1" x14ac:dyDescent="0.2"/>
    <row r="570" s="5" customFormat="1" ht="14.25" customHeight="1" x14ac:dyDescent="0.2"/>
    <row r="571" s="5" customFormat="1" ht="14.25" customHeight="1" x14ac:dyDescent="0.2"/>
    <row r="572" s="5" customFormat="1" ht="14.25" customHeight="1" x14ac:dyDescent="0.2"/>
    <row r="573" s="5" customFormat="1" ht="14.25" customHeight="1" x14ac:dyDescent="0.2"/>
    <row r="574" s="5" customFormat="1" ht="14.25" customHeight="1" x14ac:dyDescent="0.2"/>
    <row r="575" s="5" customFormat="1" ht="14.25" customHeight="1" x14ac:dyDescent="0.2"/>
    <row r="576" s="5" customFormat="1" ht="14.25" customHeight="1" x14ac:dyDescent="0.2"/>
    <row r="577" s="5" customFormat="1" ht="14.25" customHeight="1" x14ac:dyDescent="0.2"/>
    <row r="578" s="5" customFormat="1" ht="14.25" customHeight="1" x14ac:dyDescent="0.2"/>
    <row r="579" s="5" customFormat="1" ht="14.25" customHeight="1" x14ac:dyDescent="0.2"/>
    <row r="580" s="5" customFormat="1" ht="14.25" customHeight="1" x14ac:dyDescent="0.2"/>
    <row r="581" s="5" customFormat="1" ht="14.25" customHeight="1" x14ac:dyDescent="0.2"/>
    <row r="582" s="5" customFormat="1" ht="14.25" customHeight="1" x14ac:dyDescent="0.2"/>
    <row r="583" s="5" customFormat="1" ht="14.25" customHeight="1" x14ac:dyDescent="0.2"/>
    <row r="584" s="5" customFormat="1" ht="14.25" customHeight="1" x14ac:dyDescent="0.2"/>
    <row r="585" s="5" customFormat="1" ht="14.25" customHeight="1" x14ac:dyDescent="0.2"/>
    <row r="586" s="5" customFormat="1" ht="14.25" customHeight="1" x14ac:dyDescent="0.2"/>
    <row r="587" s="5" customFormat="1" ht="14.25" customHeight="1" x14ac:dyDescent="0.2"/>
    <row r="588" s="5" customFormat="1" ht="14.25" customHeight="1" x14ac:dyDescent="0.2"/>
    <row r="589" s="5" customFormat="1" ht="14.25" customHeight="1" x14ac:dyDescent="0.2"/>
    <row r="590" s="5" customFormat="1" ht="14.25" customHeight="1" x14ac:dyDescent="0.2"/>
    <row r="591" s="5" customFormat="1" ht="14.25" customHeight="1" x14ac:dyDescent="0.2"/>
    <row r="592" s="5" customFormat="1" ht="14.25" customHeight="1" x14ac:dyDescent="0.2"/>
    <row r="593" s="5" customFormat="1" ht="14.25" customHeight="1" x14ac:dyDescent="0.2"/>
    <row r="594" s="5" customFormat="1" ht="14.25" customHeight="1" x14ac:dyDescent="0.2"/>
    <row r="595" s="5" customFormat="1" ht="14.25" customHeight="1" x14ac:dyDescent="0.2"/>
    <row r="596" s="5" customFormat="1" ht="14.25" customHeight="1" x14ac:dyDescent="0.2"/>
    <row r="597" s="5" customFormat="1" ht="14.25" customHeight="1" x14ac:dyDescent="0.2"/>
    <row r="598" s="5" customFormat="1" ht="14.25" customHeight="1" x14ac:dyDescent="0.2"/>
    <row r="599" s="5" customFormat="1" ht="14.25" customHeight="1" x14ac:dyDescent="0.2"/>
    <row r="600" s="5" customFormat="1" ht="14.25" customHeight="1" x14ac:dyDescent="0.2"/>
    <row r="601" s="5" customFormat="1" ht="14.25" customHeight="1" x14ac:dyDescent="0.2"/>
    <row r="602" s="5" customFormat="1" ht="14.25" customHeight="1" x14ac:dyDescent="0.2"/>
    <row r="603" s="5" customFormat="1" ht="14.25" customHeight="1" x14ac:dyDescent="0.2"/>
    <row r="604" s="5" customFormat="1" ht="14.25" customHeight="1" x14ac:dyDescent="0.2"/>
    <row r="605" s="5" customFormat="1" ht="14.25" customHeight="1" x14ac:dyDescent="0.2"/>
    <row r="606" s="5" customFormat="1" ht="14.25" customHeight="1" x14ac:dyDescent="0.2"/>
    <row r="607" s="5" customFormat="1" ht="14.25" customHeight="1" x14ac:dyDescent="0.2"/>
    <row r="608" s="5" customFormat="1" ht="14.25" customHeight="1" x14ac:dyDescent="0.2"/>
    <row r="609" s="5" customFormat="1" ht="14.25" customHeight="1" x14ac:dyDescent="0.2"/>
    <row r="610" s="5" customFormat="1" ht="14.25" customHeight="1" x14ac:dyDescent="0.2"/>
    <row r="611" s="5" customFormat="1" ht="14.25" customHeight="1" x14ac:dyDescent="0.2"/>
    <row r="612" s="5" customFormat="1" ht="14.25" customHeight="1" x14ac:dyDescent="0.2"/>
    <row r="613" s="5" customFormat="1" ht="14.25" customHeight="1" x14ac:dyDescent="0.2"/>
    <row r="614" s="5" customFormat="1" ht="14.25" customHeight="1" x14ac:dyDescent="0.2"/>
    <row r="615" s="5" customFormat="1" ht="14.25" customHeight="1" x14ac:dyDescent="0.2"/>
    <row r="616" s="5" customFormat="1" ht="14.25" customHeight="1" x14ac:dyDescent="0.2"/>
    <row r="617" s="5" customFormat="1" ht="14.25" customHeight="1" x14ac:dyDescent="0.2"/>
    <row r="618" s="5" customFormat="1" ht="14.25" customHeight="1" x14ac:dyDescent="0.2"/>
    <row r="619" s="5" customFormat="1" ht="14.25" customHeight="1" x14ac:dyDescent="0.2"/>
    <row r="620" s="5" customFormat="1" ht="14.25" customHeight="1" x14ac:dyDescent="0.2"/>
    <row r="621" s="5" customFormat="1" ht="14.25" customHeight="1" x14ac:dyDescent="0.2"/>
    <row r="622" s="5" customFormat="1" ht="14.25" customHeight="1" x14ac:dyDescent="0.2"/>
    <row r="623" s="5" customFormat="1" ht="14.25" customHeight="1" x14ac:dyDescent="0.2"/>
    <row r="624" s="5" customFormat="1" ht="14.25" customHeight="1" x14ac:dyDescent="0.2"/>
    <row r="625" s="5" customFormat="1" ht="14.25" customHeight="1" x14ac:dyDescent="0.2"/>
    <row r="626" s="5" customFormat="1" ht="14.25" customHeight="1" x14ac:dyDescent="0.2"/>
    <row r="627" s="5" customFormat="1" ht="14.25" customHeight="1" x14ac:dyDescent="0.2"/>
    <row r="628" s="5" customFormat="1" ht="14.25" customHeight="1" x14ac:dyDescent="0.2"/>
    <row r="629" s="5" customFormat="1" ht="14.25" customHeight="1" x14ac:dyDescent="0.2"/>
    <row r="630" s="5" customFormat="1" ht="14.25" customHeight="1" x14ac:dyDescent="0.2"/>
    <row r="631" s="5" customFormat="1" ht="14.25" customHeight="1" x14ac:dyDescent="0.2"/>
    <row r="632" s="5" customFormat="1" ht="14.25" customHeight="1" x14ac:dyDescent="0.2"/>
    <row r="633" s="5" customFormat="1" ht="14.25" customHeight="1" x14ac:dyDescent="0.2"/>
    <row r="634" s="5" customFormat="1" ht="14.25" customHeight="1" x14ac:dyDescent="0.2"/>
    <row r="635" s="5" customFormat="1" ht="14.25" customHeight="1" x14ac:dyDescent="0.2"/>
    <row r="636" s="5" customFormat="1" ht="14.25" customHeight="1" x14ac:dyDescent="0.2"/>
    <row r="637" s="5" customFormat="1" ht="14.25" customHeight="1" x14ac:dyDescent="0.2"/>
    <row r="638" s="5" customFormat="1" ht="14.25" customHeight="1" x14ac:dyDescent="0.2"/>
    <row r="639" s="5" customFormat="1" ht="14.25" customHeight="1" x14ac:dyDescent="0.2"/>
    <row r="640" s="5" customFormat="1" ht="14.25" customHeight="1" x14ac:dyDescent="0.2"/>
    <row r="641" s="5" customFormat="1" ht="14.25" customHeight="1" x14ac:dyDescent="0.2"/>
    <row r="642" s="5" customFormat="1" ht="14.25" customHeight="1" x14ac:dyDescent="0.2"/>
    <row r="643" s="5" customFormat="1" ht="14.25" customHeight="1" x14ac:dyDescent="0.2"/>
    <row r="644" s="5" customFormat="1" ht="14.25" customHeight="1" x14ac:dyDescent="0.2"/>
    <row r="645" s="5" customFormat="1" ht="14.25" customHeight="1" x14ac:dyDescent="0.2"/>
    <row r="646" s="5" customFormat="1" ht="14.25" customHeight="1" x14ac:dyDescent="0.2"/>
    <row r="647" s="5" customFormat="1" ht="14.25" customHeight="1" x14ac:dyDescent="0.2"/>
    <row r="648" s="5" customFormat="1" ht="14.25" customHeight="1" x14ac:dyDescent="0.2"/>
    <row r="649" s="5" customFormat="1" ht="14.25" customHeight="1" x14ac:dyDescent="0.2"/>
    <row r="650" s="5" customFormat="1" ht="14.25" customHeight="1" x14ac:dyDescent="0.2"/>
    <row r="651" s="5" customFormat="1" ht="14.25" customHeight="1" x14ac:dyDescent="0.2"/>
    <row r="652" s="5" customFormat="1" ht="14.25" customHeight="1" x14ac:dyDescent="0.2"/>
    <row r="653" s="5" customFormat="1" ht="14.25" customHeight="1" x14ac:dyDescent="0.2"/>
    <row r="654" s="5" customFormat="1" ht="14.25" customHeight="1" x14ac:dyDescent="0.2"/>
    <row r="655" s="5" customFormat="1" ht="14.25" customHeight="1" x14ac:dyDescent="0.2"/>
    <row r="656" s="5" customFormat="1" ht="14.25" customHeight="1" x14ac:dyDescent="0.2"/>
    <row r="657" s="5" customFormat="1" ht="14.25" customHeight="1" x14ac:dyDescent="0.2"/>
    <row r="658" s="5" customFormat="1" ht="14.25" customHeight="1" x14ac:dyDescent="0.2"/>
    <row r="659" s="5" customFormat="1" ht="14.25" customHeight="1" x14ac:dyDescent="0.2"/>
    <row r="660" s="5" customFormat="1" ht="14.25" customHeight="1" x14ac:dyDescent="0.2"/>
    <row r="661" s="5" customFormat="1" ht="14.25" customHeight="1" x14ac:dyDescent="0.2"/>
    <row r="662" s="5" customFormat="1" ht="14.25" customHeight="1" x14ac:dyDescent="0.2"/>
    <row r="663" s="5" customFormat="1" ht="14.25" customHeight="1" x14ac:dyDescent="0.2"/>
    <row r="664" s="5" customFormat="1" ht="14.25" customHeight="1" x14ac:dyDescent="0.2"/>
    <row r="665" s="5" customFormat="1" ht="14.25" customHeight="1" x14ac:dyDescent="0.2"/>
    <row r="666" s="5" customFormat="1" ht="14.25" customHeight="1" x14ac:dyDescent="0.2"/>
    <row r="667" s="5" customFormat="1" ht="14.25" customHeight="1" x14ac:dyDescent="0.2"/>
    <row r="668" s="5" customFormat="1" ht="14.25" customHeight="1" x14ac:dyDescent="0.2"/>
    <row r="669" s="5" customFormat="1" ht="14.25" customHeight="1" x14ac:dyDescent="0.2"/>
    <row r="670" s="5" customFormat="1" ht="14.25" customHeight="1" x14ac:dyDescent="0.2"/>
    <row r="671" s="5" customFormat="1" ht="14.25" customHeight="1" x14ac:dyDescent="0.2"/>
    <row r="672" s="5" customFormat="1" ht="14.25" customHeight="1" x14ac:dyDescent="0.2"/>
    <row r="673" s="5" customFormat="1" ht="14.25" customHeight="1" x14ac:dyDescent="0.2"/>
    <row r="674" s="5" customFormat="1" ht="14.25" customHeight="1" x14ac:dyDescent="0.2"/>
    <row r="675" s="5" customFormat="1" ht="14.25" customHeight="1" x14ac:dyDescent="0.2"/>
    <row r="676" s="5" customFormat="1" ht="14.25" customHeight="1" x14ac:dyDescent="0.2"/>
    <row r="677" s="5" customFormat="1" ht="14.25" customHeight="1" x14ac:dyDescent="0.2"/>
    <row r="678" s="5" customFormat="1" ht="14.25" customHeight="1" x14ac:dyDescent="0.2"/>
    <row r="679" s="5" customFormat="1" ht="14.25" customHeight="1" x14ac:dyDescent="0.2"/>
    <row r="680" s="5" customFormat="1" ht="14.25" customHeight="1" x14ac:dyDescent="0.2"/>
    <row r="681" s="5" customFormat="1" ht="14.25" customHeight="1" x14ac:dyDescent="0.2"/>
    <row r="682" s="5" customFormat="1" ht="14.25" customHeight="1" x14ac:dyDescent="0.2"/>
    <row r="683" s="5" customFormat="1" ht="14.25" customHeight="1" x14ac:dyDescent="0.2"/>
    <row r="684" s="5" customFormat="1" ht="14.25" customHeight="1" x14ac:dyDescent="0.2"/>
    <row r="685" s="5" customFormat="1" ht="14.25" customHeight="1" x14ac:dyDescent="0.2"/>
    <row r="686" s="5" customFormat="1" ht="14.25" customHeight="1" x14ac:dyDescent="0.2"/>
    <row r="687" s="5" customFormat="1" ht="14.25" customHeight="1" x14ac:dyDescent="0.2"/>
    <row r="688" s="5" customFormat="1" ht="14.25" customHeight="1" x14ac:dyDescent="0.2"/>
    <row r="689" s="5" customFormat="1" ht="14.25" customHeight="1" x14ac:dyDescent="0.2"/>
    <row r="690" s="5" customFormat="1" ht="14.25" customHeight="1" x14ac:dyDescent="0.2"/>
    <row r="691" s="5" customFormat="1" ht="14.25" customHeight="1" x14ac:dyDescent="0.2"/>
    <row r="692" s="5" customFormat="1" ht="14.25" customHeight="1" x14ac:dyDescent="0.2"/>
    <row r="693" s="5" customFormat="1" ht="14.25" customHeight="1" x14ac:dyDescent="0.2"/>
    <row r="694" s="5" customFormat="1" ht="14.25" customHeight="1" x14ac:dyDescent="0.2"/>
    <row r="695" s="5" customFormat="1" ht="14.25" customHeight="1" x14ac:dyDescent="0.2"/>
    <row r="696" s="5" customFormat="1" ht="14.25" customHeight="1" x14ac:dyDescent="0.2"/>
    <row r="697" s="5" customFormat="1" ht="14.25" customHeight="1" x14ac:dyDescent="0.2"/>
    <row r="698" s="5" customFormat="1" ht="14.25" customHeight="1" x14ac:dyDescent="0.2"/>
    <row r="699" s="5" customFormat="1" ht="14.25" customHeight="1" x14ac:dyDescent="0.2"/>
    <row r="700" s="5" customFormat="1" ht="14.25" customHeight="1" x14ac:dyDescent="0.2"/>
    <row r="701" s="5" customFormat="1" ht="14.25" customHeight="1" x14ac:dyDescent="0.2"/>
    <row r="702" s="5" customFormat="1" ht="14.25" customHeight="1" x14ac:dyDescent="0.2"/>
    <row r="703" s="5" customFormat="1" ht="14.25" customHeight="1" x14ac:dyDescent="0.2"/>
    <row r="704" s="5" customFormat="1" ht="14.25" customHeight="1" x14ac:dyDescent="0.2"/>
    <row r="705" s="5" customFormat="1" ht="14.25" customHeight="1" x14ac:dyDescent="0.2"/>
    <row r="706" s="5" customFormat="1" ht="14.25" customHeight="1" x14ac:dyDescent="0.2"/>
    <row r="707" s="5" customFormat="1" ht="14.25" customHeight="1" x14ac:dyDescent="0.2"/>
    <row r="708" s="5" customFormat="1" ht="14.25" customHeight="1" x14ac:dyDescent="0.2"/>
    <row r="709" s="5" customFormat="1" ht="14.25" customHeight="1" x14ac:dyDescent="0.2"/>
    <row r="710" s="5" customFormat="1" ht="14.25" customHeight="1" x14ac:dyDescent="0.2"/>
    <row r="711" s="5" customFormat="1" ht="14.25" customHeight="1" x14ac:dyDescent="0.2"/>
    <row r="712" s="5" customFormat="1" ht="14.25" customHeight="1" x14ac:dyDescent="0.2"/>
    <row r="713" s="5" customFormat="1" ht="14.25" customHeight="1" x14ac:dyDescent="0.2"/>
    <row r="714" s="5" customFormat="1" ht="14.25" customHeight="1" x14ac:dyDescent="0.2"/>
    <row r="715" s="5" customFormat="1" ht="14.25" customHeight="1" x14ac:dyDescent="0.2"/>
    <row r="716" s="5" customFormat="1" ht="14.25" customHeight="1" x14ac:dyDescent="0.2"/>
    <row r="717" s="5" customFormat="1" ht="14.25" customHeight="1" x14ac:dyDescent="0.2"/>
    <row r="718" s="5" customFormat="1" ht="14.25" customHeight="1" x14ac:dyDescent="0.2"/>
    <row r="719" s="5" customFormat="1" ht="14.25" customHeight="1" x14ac:dyDescent="0.2"/>
    <row r="720" s="5" customFormat="1" ht="14.25" customHeight="1" x14ac:dyDescent="0.2"/>
    <row r="721" s="5" customFormat="1" ht="14.25" customHeight="1" x14ac:dyDescent="0.2"/>
    <row r="722" s="5" customFormat="1" ht="14.25" customHeight="1" x14ac:dyDescent="0.2"/>
    <row r="723" s="5" customFormat="1" ht="14.25" customHeight="1" x14ac:dyDescent="0.2"/>
    <row r="724" s="5" customFormat="1" ht="14.25" customHeight="1" x14ac:dyDescent="0.2"/>
    <row r="725" s="5" customFormat="1" ht="14.25" customHeight="1" x14ac:dyDescent="0.2"/>
    <row r="726" s="5" customFormat="1" ht="14.25" customHeight="1" x14ac:dyDescent="0.2"/>
    <row r="727" s="5" customFormat="1" ht="14.25" customHeight="1" x14ac:dyDescent="0.2"/>
    <row r="728" s="5" customFormat="1" ht="14.25" customHeight="1" x14ac:dyDescent="0.2"/>
    <row r="729" s="5" customFormat="1" ht="14.25" customHeight="1" x14ac:dyDescent="0.2"/>
    <row r="730" s="5" customFormat="1" ht="14.25" customHeight="1" x14ac:dyDescent="0.2"/>
    <row r="731" s="5" customFormat="1" ht="14.25" customHeight="1" x14ac:dyDescent="0.2"/>
    <row r="732" s="5" customFormat="1" ht="14.25" customHeight="1" x14ac:dyDescent="0.2"/>
    <row r="733" s="5" customFormat="1" ht="14.25" customHeight="1" x14ac:dyDescent="0.2"/>
    <row r="734" s="5" customFormat="1" ht="14.25" customHeight="1" x14ac:dyDescent="0.2"/>
    <row r="735" s="5" customFormat="1" ht="14.25" customHeight="1" x14ac:dyDescent="0.2"/>
    <row r="736" s="5" customFormat="1" ht="14.25" customHeight="1" x14ac:dyDescent="0.2"/>
    <row r="737" s="5" customFormat="1" ht="14.25" customHeight="1" x14ac:dyDescent="0.2"/>
    <row r="738" s="5" customFormat="1" ht="14.25" customHeight="1" x14ac:dyDescent="0.2"/>
    <row r="739" s="5" customFormat="1" ht="14.25" customHeight="1" x14ac:dyDescent="0.2"/>
    <row r="740" s="5" customFormat="1" ht="14.25" customHeight="1" x14ac:dyDescent="0.2"/>
    <row r="741" s="5" customFormat="1" ht="14.25" customHeight="1" x14ac:dyDescent="0.2"/>
    <row r="742" s="5" customFormat="1" ht="14.25" customHeight="1" x14ac:dyDescent="0.2"/>
    <row r="743" s="5" customFormat="1" ht="14.25" customHeight="1" x14ac:dyDescent="0.2"/>
    <row r="744" s="5" customFormat="1" ht="14.25" customHeight="1" x14ac:dyDescent="0.2"/>
    <row r="745" s="5" customFormat="1" ht="14.25" customHeight="1" x14ac:dyDescent="0.2"/>
    <row r="746" s="5" customFormat="1" ht="14.25" customHeight="1" x14ac:dyDescent="0.2"/>
    <row r="747" s="5" customFormat="1" ht="14.25" customHeight="1" x14ac:dyDescent="0.2"/>
    <row r="748" s="5" customFormat="1" ht="14.25" customHeight="1" x14ac:dyDescent="0.2"/>
    <row r="749" s="5" customFormat="1" ht="14.25" customHeight="1" x14ac:dyDescent="0.2"/>
    <row r="750" s="5" customFormat="1" ht="14.25" customHeight="1" x14ac:dyDescent="0.2"/>
    <row r="751" s="5" customFormat="1" ht="14.25" customHeight="1" x14ac:dyDescent="0.2"/>
    <row r="752" s="5" customFormat="1" ht="14.25" customHeight="1" x14ac:dyDescent="0.2"/>
    <row r="753" s="5" customFormat="1" ht="14.25" customHeight="1" x14ac:dyDescent="0.2"/>
    <row r="754" s="5" customFormat="1" ht="14.25" customHeight="1" x14ac:dyDescent="0.2"/>
    <row r="755" s="5" customFormat="1" ht="14.25" customHeight="1" x14ac:dyDescent="0.2"/>
    <row r="756" s="5" customFormat="1" ht="14.25" customHeight="1" x14ac:dyDescent="0.2"/>
    <row r="757" s="5" customFormat="1" ht="14.25" customHeight="1" x14ac:dyDescent="0.2"/>
    <row r="758" s="5" customFormat="1" ht="14.25" customHeight="1" x14ac:dyDescent="0.2"/>
    <row r="759" s="5" customFormat="1" ht="14.25" customHeight="1" x14ac:dyDescent="0.2"/>
    <row r="760" s="5" customFormat="1" ht="14.25" customHeight="1" x14ac:dyDescent="0.2"/>
    <row r="761" s="5" customFormat="1" ht="14.25" customHeight="1" x14ac:dyDescent="0.2"/>
    <row r="762" s="5" customFormat="1" ht="14.25" customHeight="1" x14ac:dyDescent="0.2"/>
    <row r="763" s="5" customFormat="1" ht="14.25" customHeight="1" x14ac:dyDescent="0.2"/>
    <row r="764" s="5" customFormat="1" ht="14.25" customHeight="1" x14ac:dyDescent="0.2"/>
    <row r="765" s="5" customFormat="1" ht="14.25" customHeight="1" x14ac:dyDescent="0.2"/>
    <row r="766" s="5" customFormat="1" ht="14.25" customHeight="1" x14ac:dyDescent="0.2"/>
    <row r="767" s="5" customFormat="1" ht="14.25" customHeight="1" x14ac:dyDescent="0.2"/>
    <row r="768" s="5" customFormat="1" ht="14.25" customHeight="1" x14ac:dyDescent="0.2"/>
    <row r="769" s="5" customFormat="1" ht="14.25" customHeight="1" x14ac:dyDescent="0.2"/>
    <row r="770" s="5" customFormat="1" ht="14.25" customHeight="1" x14ac:dyDescent="0.2"/>
    <row r="771" s="5" customFormat="1" ht="14.25" customHeight="1" x14ac:dyDescent="0.2"/>
    <row r="772" s="5" customFormat="1" ht="14.25" customHeight="1" x14ac:dyDescent="0.2"/>
    <row r="773" s="5" customFormat="1" ht="14.25" customHeight="1" x14ac:dyDescent="0.2"/>
    <row r="774" s="5" customFormat="1" ht="14.25" customHeight="1" x14ac:dyDescent="0.2"/>
    <row r="775" s="5" customFormat="1" ht="14.25" customHeight="1" x14ac:dyDescent="0.2"/>
    <row r="776" s="5" customFormat="1" ht="14.25" customHeight="1" x14ac:dyDescent="0.2"/>
    <row r="777" s="5" customFormat="1" ht="14.25" customHeight="1" x14ac:dyDescent="0.2"/>
    <row r="778" s="5" customFormat="1" ht="14.25" customHeight="1" x14ac:dyDescent="0.2"/>
    <row r="779" s="5" customFormat="1" ht="14.25" customHeight="1" x14ac:dyDescent="0.2"/>
    <row r="780" s="5" customFormat="1" ht="14.25" customHeight="1" x14ac:dyDescent="0.2"/>
    <row r="781" s="5" customFormat="1" ht="14.25" customHeight="1" x14ac:dyDescent="0.2"/>
    <row r="782" s="5" customFormat="1" ht="14.25" customHeight="1" x14ac:dyDescent="0.2"/>
    <row r="783" s="5" customFormat="1" ht="14.25" customHeight="1" x14ac:dyDescent="0.2"/>
    <row r="784" s="5" customFormat="1" ht="14.25" customHeight="1" x14ac:dyDescent="0.2"/>
    <row r="785" s="5" customFormat="1" ht="14.25" customHeight="1" x14ac:dyDescent="0.2"/>
    <row r="786" s="5" customFormat="1" ht="14.25" customHeight="1" x14ac:dyDescent="0.2"/>
    <row r="787" s="5" customFormat="1" ht="14.25" customHeight="1" x14ac:dyDescent="0.2"/>
    <row r="788" s="5" customFormat="1" ht="14.25" customHeight="1" x14ac:dyDescent="0.2"/>
    <row r="789" s="5" customFormat="1" ht="14.25" customHeight="1" x14ac:dyDescent="0.2"/>
    <row r="790" s="5" customFormat="1" ht="14.25" customHeight="1" x14ac:dyDescent="0.2"/>
    <row r="791" s="5" customFormat="1" ht="14.25" customHeight="1" x14ac:dyDescent="0.2"/>
    <row r="792" s="5" customFormat="1" ht="14.25" customHeight="1" x14ac:dyDescent="0.2"/>
    <row r="793" s="5" customFormat="1" ht="14.25" customHeight="1" x14ac:dyDescent="0.2"/>
    <row r="794" s="5" customFormat="1" ht="14.25" customHeight="1" x14ac:dyDescent="0.2"/>
    <row r="795" s="5" customFormat="1" ht="14.25" customHeight="1" x14ac:dyDescent="0.2"/>
    <row r="796" s="5" customFormat="1" ht="14.25" customHeight="1" x14ac:dyDescent="0.2"/>
    <row r="797" s="5" customFormat="1" ht="14.25" customHeight="1" x14ac:dyDescent="0.2"/>
    <row r="798" s="5" customFormat="1" ht="14.25" customHeight="1" x14ac:dyDescent="0.2"/>
    <row r="799" s="5" customFormat="1" ht="14.25" customHeight="1" x14ac:dyDescent="0.2"/>
    <row r="800" s="5" customFormat="1" ht="14.25" customHeight="1" x14ac:dyDescent="0.2"/>
    <row r="801" s="5" customFormat="1" ht="14.25" customHeight="1" x14ac:dyDescent="0.2"/>
    <row r="802" s="5" customFormat="1" ht="14.25" customHeight="1" x14ac:dyDescent="0.2"/>
    <row r="803" s="5" customFormat="1" ht="14.25" customHeight="1" x14ac:dyDescent="0.2"/>
    <row r="804" s="5" customFormat="1" ht="14.25" customHeight="1" x14ac:dyDescent="0.2"/>
    <row r="805" s="5" customFormat="1" ht="14.25" customHeight="1" x14ac:dyDescent="0.2"/>
    <row r="806" s="5" customFormat="1" ht="14.25" customHeight="1" x14ac:dyDescent="0.2"/>
    <row r="807" s="5" customFormat="1" ht="14.25" customHeight="1" x14ac:dyDescent="0.2"/>
    <row r="808" s="5" customFormat="1" ht="14.25" customHeight="1" x14ac:dyDescent="0.2"/>
    <row r="809" s="5" customFormat="1" ht="14.25" customHeight="1" x14ac:dyDescent="0.2"/>
    <row r="810" s="5" customFormat="1" ht="14.25" customHeight="1" x14ac:dyDescent="0.2"/>
    <row r="811" s="5" customFormat="1" ht="14.25" customHeight="1" x14ac:dyDescent="0.2"/>
    <row r="812" s="5" customFormat="1" ht="14.25" customHeight="1" x14ac:dyDescent="0.2"/>
    <row r="813" s="5" customFormat="1" ht="14.25" customHeight="1" x14ac:dyDescent="0.2"/>
    <row r="814" s="5" customFormat="1" ht="14.25" customHeight="1" x14ac:dyDescent="0.2"/>
    <row r="815" s="5" customFormat="1" ht="14.25" customHeight="1" x14ac:dyDescent="0.2"/>
    <row r="816" s="5" customFormat="1" ht="14.25" customHeight="1" x14ac:dyDescent="0.2"/>
    <row r="817" s="5" customFormat="1" ht="14.25" customHeight="1" x14ac:dyDescent="0.2"/>
    <row r="818" s="5" customFormat="1" ht="14.25" customHeight="1" x14ac:dyDescent="0.2"/>
    <row r="819" s="5" customFormat="1" ht="14.25" customHeight="1" x14ac:dyDescent="0.2"/>
    <row r="820" s="5" customFormat="1" ht="14.25" customHeight="1" x14ac:dyDescent="0.2"/>
    <row r="821" s="5" customFormat="1" ht="14.25" customHeight="1" x14ac:dyDescent="0.2"/>
    <row r="822" s="5" customFormat="1" ht="14.25" customHeight="1" x14ac:dyDescent="0.2"/>
    <row r="823" s="5" customFormat="1" ht="14.25" customHeight="1" x14ac:dyDescent="0.2"/>
    <row r="824" s="5" customFormat="1" ht="14.25" customHeight="1" x14ac:dyDescent="0.2"/>
    <row r="825" s="5" customFormat="1" ht="14.25" customHeight="1" x14ac:dyDescent="0.2"/>
    <row r="826" s="5" customFormat="1" ht="14.25" customHeight="1" x14ac:dyDescent="0.2"/>
    <row r="827" s="5" customFormat="1" ht="14.25" customHeight="1" x14ac:dyDescent="0.2"/>
    <row r="828" s="5" customFormat="1" ht="14.25" customHeight="1" x14ac:dyDescent="0.2"/>
    <row r="829" s="5" customFormat="1" ht="14.25" customHeight="1" x14ac:dyDescent="0.2"/>
    <row r="830" s="5" customFormat="1" ht="14.25" customHeight="1" x14ac:dyDescent="0.2"/>
    <row r="831" s="5" customFormat="1" ht="14.25" customHeight="1" x14ac:dyDescent="0.2"/>
    <row r="832" s="5" customFormat="1" ht="14.25" customHeight="1" x14ac:dyDescent="0.2"/>
    <row r="833" s="5" customFormat="1" ht="14.25" customHeight="1" x14ac:dyDescent="0.2"/>
    <row r="834" s="5" customFormat="1" ht="14.25" customHeight="1" x14ac:dyDescent="0.2"/>
    <row r="835" s="5" customFormat="1" ht="14.25" customHeight="1" x14ac:dyDescent="0.2"/>
    <row r="836" s="5" customFormat="1" ht="14.25" customHeight="1" x14ac:dyDescent="0.2"/>
    <row r="837" s="5" customFormat="1" ht="14.25" customHeight="1" x14ac:dyDescent="0.2"/>
    <row r="838" s="5" customFormat="1" ht="14.25" customHeight="1" x14ac:dyDescent="0.2"/>
    <row r="839" s="5" customFormat="1" ht="14.25" customHeight="1" x14ac:dyDescent="0.2"/>
    <row r="840" s="5" customFormat="1" ht="14.25" customHeight="1" x14ac:dyDescent="0.2"/>
    <row r="841" s="5" customFormat="1" ht="14.25" customHeight="1" x14ac:dyDescent="0.2"/>
    <row r="842" s="5" customFormat="1" ht="14.25" customHeight="1" x14ac:dyDescent="0.2"/>
    <row r="843" s="5" customFormat="1" ht="14.25" customHeight="1" x14ac:dyDescent="0.2"/>
    <row r="844" s="5" customFormat="1" ht="14.25" customHeight="1" x14ac:dyDescent="0.2"/>
    <row r="845" s="5" customFormat="1" ht="14.25" customHeight="1" x14ac:dyDescent="0.2"/>
    <row r="846" s="5" customFormat="1" ht="14.25" customHeight="1" x14ac:dyDescent="0.2"/>
    <row r="847" s="5" customFormat="1" ht="14.25" customHeight="1" x14ac:dyDescent="0.2"/>
    <row r="848" s="5" customFormat="1" ht="14.25" customHeight="1" x14ac:dyDescent="0.2"/>
    <row r="849" s="5" customFormat="1" ht="14.25" customHeight="1" x14ac:dyDescent="0.2"/>
    <row r="850" s="5" customFormat="1" ht="14.25" customHeight="1" x14ac:dyDescent="0.2"/>
    <row r="851" s="5" customFormat="1" ht="14.25" customHeight="1" x14ac:dyDescent="0.2"/>
    <row r="852" s="5" customFormat="1" ht="14.25" customHeight="1" x14ac:dyDescent="0.2"/>
    <row r="853" s="5" customFormat="1" ht="14.25" customHeight="1" x14ac:dyDescent="0.2"/>
    <row r="854" s="5" customFormat="1" ht="14.25" customHeight="1" x14ac:dyDescent="0.2"/>
    <row r="855" s="5" customFormat="1" ht="14.25" customHeight="1" x14ac:dyDescent="0.2"/>
    <row r="856" s="5" customFormat="1" ht="14.25" customHeight="1" x14ac:dyDescent="0.2"/>
    <row r="857" s="5" customFormat="1" ht="14.25" customHeight="1" x14ac:dyDescent="0.2"/>
    <row r="858" s="5" customFormat="1" ht="14.25" customHeight="1" x14ac:dyDescent="0.2"/>
    <row r="859" s="5" customFormat="1" ht="14.25" customHeight="1" x14ac:dyDescent="0.2"/>
    <row r="860" s="5" customFormat="1" ht="14.25" customHeight="1" x14ac:dyDescent="0.2"/>
    <row r="861" s="5" customFormat="1" ht="14.25" customHeight="1" x14ac:dyDescent="0.2"/>
    <row r="862" s="5" customFormat="1" ht="14.25" customHeight="1" x14ac:dyDescent="0.2"/>
    <row r="863" s="5" customFormat="1" ht="14.25" customHeight="1" x14ac:dyDescent="0.2"/>
    <row r="864" s="5" customFormat="1" ht="14.25" customHeight="1" x14ac:dyDescent="0.2"/>
    <row r="865" s="5" customFormat="1" ht="14.25" customHeight="1" x14ac:dyDescent="0.2"/>
    <row r="866" s="5" customFormat="1" ht="14.25" customHeight="1" x14ac:dyDescent="0.2"/>
    <row r="867" s="5" customFormat="1" ht="14.25" customHeight="1" x14ac:dyDescent="0.2"/>
    <row r="868" s="5" customFormat="1" ht="14.25" customHeight="1" x14ac:dyDescent="0.2"/>
    <row r="869" s="5" customFormat="1" ht="14.25" customHeight="1" x14ac:dyDescent="0.2"/>
    <row r="870" s="5" customFormat="1" ht="14.25" customHeight="1" x14ac:dyDescent="0.2"/>
    <row r="871" s="5" customFormat="1" ht="14.25" customHeight="1" x14ac:dyDescent="0.2"/>
    <row r="872" s="5" customFormat="1" ht="14.25" customHeight="1" x14ac:dyDescent="0.2"/>
    <row r="873" s="5" customFormat="1" ht="14.25" customHeight="1" x14ac:dyDescent="0.2"/>
    <row r="874" s="5" customFormat="1" ht="14.25" customHeight="1" x14ac:dyDescent="0.2"/>
    <row r="875" s="5" customFormat="1" ht="14.25" customHeight="1" x14ac:dyDescent="0.2"/>
    <row r="876" s="5" customFormat="1" ht="14.25" customHeight="1" x14ac:dyDescent="0.2"/>
    <row r="877" s="5" customFormat="1" ht="14.25" customHeight="1" x14ac:dyDescent="0.2"/>
    <row r="878" s="5" customFormat="1" ht="14.25" customHeight="1" x14ac:dyDescent="0.2"/>
    <row r="879" s="5" customFormat="1" ht="14.25" customHeight="1" x14ac:dyDescent="0.2"/>
    <row r="880" s="5" customFormat="1" ht="14.25" customHeight="1" x14ac:dyDescent="0.2"/>
    <row r="881" s="5" customFormat="1" ht="14.25" customHeight="1" x14ac:dyDescent="0.2"/>
    <row r="882" s="5" customFormat="1" ht="14.25" customHeight="1" x14ac:dyDescent="0.2"/>
    <row r="883" s="5" customFormat="1" ht="14.25" customHeight="1" x14ac:dyDescent="0.2"/>
    <row r="884" s="5" customFormat="1" ht="14.25" customHeight="1" x14ac:dyDescent="0.2"/>
    <row r="885" s="5" customFormat="1" ht="14.25" customHeight="1" x14ac:dyDescent="0.2"/>
    <row r="886" s="5" customFormat="1" ht="14.25" customHeight="1" x14ac:dyDescent="0.2"/>
    <row r="887" s="5" customFormat="1" ht="14.25" customHeight="1" x14ac:dyDescent="0.2"/>
    <row r="888" s="5" customFormat="1" ht="14.25" customHeight="1" x14ac:dyDescent="0.2"/>
    <row r="889" s="5" customFormat="1" ht="14.25" customHeight="1" x14ac:dyDescent="0.2"/>
    <row r="890" s="5" customFormat="1" ht="14.25" customHeight="1" x14ac:dyDescent="0.2"/>
    <row r="891" s="5" customFormat="1" ht="14.25" customHeight="1" x14ac:dyDescent="0.2"/>
    <row r="892" s="5" customFormat="1" ht="14.25" customHeight="1" x14ac:dyDescent="0.2"/>
    <row r="893" s="5" customFormat="1" ht="14.25" customHeight="1" x14ac:dyDescent="0.2"/>
    <row r="894" s="5" customFormat="1" ht="14.25" customHeight="1" x14ac:dyDescent="0.2"/>
    <row r="895" s="5" customFormat="1" ht="14.25" customHeight="1" x14ac:dyDescent="0.2"/>
    <row r="896" s="5" customFormat="1" ht="14.25" customHeight="1" x14ac:dyDescent="0.2"/>
    <row r="897" s="5" customFormat="1" ht="14.25" customHeight="1" x14ac:dyDescent="0.2"/>
    <row r="898" s="5" customFormat="1" ht="14.25" customHeight="1" x14ac:dyDescent="0.2"/>
    <row r="899" s="5" customFormat="1" ht="14.25" customHeight="1" x14ac:dyDescent="0.2"/>
    <row r="900" s="5" customFormat="1" ht="14.25" customHeight="1" x14ac:dyDescent="0.2"/>
    <row r="901" s="5" customFormat="1" ht="14.25" customHeight="1" x14ac:dyDescent="0.2"/>
    <row r="902" s="5" customFormat="1" ht="14.25" customHeight="1" x14ac:dyDescent="0.2"/>
    <row r="903" s="5" customFormat="1" ht="14.25" customHeight="1" x14ac:dyDescent="0.2"/>
    <row r="904" s="5" customFormat="1" ht="14.25" customHeight="1" x14ac:dyDescent="0.2"/>
    <row r="905" s="5" customFormat="1" ht="14.25" customHeight="1" x14ac:dyDescent="0.2"/>
    <row r="906" s="5" customFormat="1" ht="14.25" customHeight="1" x14ac:dyDescent="0.2"/>
    <row r="907" s="5" customFormat="1" ht="14.25" customHeight="1" x14ac:dyDescent="0.2"/>
    <row r="908" s="5" customFormat="1" ht="14.25" customHeight="1" x14ac:dyDescent="0.2"/>
    <row r="909" s="5" customFormat="1" ht="14.25" customHeight="1" x14ac:dyDescent="0.2"/>
    <row r="910" s="5" customFormat="1" ht="14.25" customHeight="1" x14ac:dyDescent="0.2"/>
    <row r="911" s="5" customFormat="1" ht="14.25" customHeight="1" x14ac:dyDescent="0.2"/>
    <row r="912" s="5" customFormat="1" ht="14.25" customHeight="1" x14ac:dyDescent="0.2"/>
    <row r="913" s="5" customFormat="1" ht="14.25" customHeight="1" x14ac:dyDescent="0.2"/>
    <row r="914" s="5" customFormat="1" ht="14.25" customHeight="1" x14ac:dyDescent="0.2"/>
    <row r="915" s="5" customFormat="1" ht="14.25" customHeight="1" x14ac:dyDescent="0.2"/>
    <row r="916" s="5" customFormat="1" ht="14.25" customHeight="1" x14ac:dyDescent="0.2"/>
    <row r="917" s="5" customFormat="1" ht="14.25" customHeight="1" x14ac:dyDescent="0.2"/>
    <row r="918" s="5" customFormat="1" ht="14.25" customHeight="1" x14ac:dyDescent="0.2"/>
    <row r="919" s="5" customFormat="1" ht="14.25" customHeight="1" x14ac:dyDescent="0.2"/>
    <row r="920" s="5" customFormat="1" ht="14.25" customHeight="1" x14ac:dyDescent="0.2"/>
    <row r="921" s="5" customFormat="1" ht="14.25" customHeight="1" x14ac:dyDescent="0.2"/>
    <row r="922" s="5" customFormat="1" ht="14.25" customHeight="1" x14ac:dyDescent="0.2"/>
    <row r="923" s="5" customFormat="1" ht="14.25" customHeight="1" x14ac:dyDescent="0.2"/>
    <row r="924" s="5" customFormat="1" ht="14.25" customHeight="1" x14ac:dyDescent="0.2"/>
    <row r="925" s="5" customFormat="1" ht="14.25" customHeight="1" x14ac:dyDescent="0.2"/>
    <row r="926" s="5" customFormat="1" ht="14.25" customHeight="1" x14ac:dyDescent="0.2"/>
    <row r="927" s="5" customFormat="1" ht="14.25" customHeight="1" x14ac:dyDescent="0.2"/>
    <row r="928" s="5" customFormat="1" ht="14.25" customHeight="1" x14ac:dyDescent="0.2"/>
    <row r="929" s="5" customFormat="1" ht="14.25" customHeight="1" x14ac:dyDescent="0.2"/>
    <row r="930" s="5" customFormat="1" ht="14.25" customHeight="1" x14ac:dyDescent="0.2"/>
    <row r="931" s="5" customFormat="1" ht="14.25" customHeight="1" x14ac:dyDescent="0.2"/>
    <row r="932" s="5" customFormat="1" ht="14.25" customHeight="1" x14ac:dyDescent="0.2"/>
    <row r="933" s="5" customFormat="1" ht="14.25" customHeight="1" x14ac:dyDescent="0.2"/>
    <row r="934" s="5" customFormat="1" ht="14.25" customHeight="1" x14ac:dyDescent="0.2"/>
    <row r="935" s="5" customFormat="1" ht="14.25" customHeight="1" x14ac:dyDescent="0.2"/>
    <row r="936" s="5" customFormat="1" ht="14.25" customHeight="1" x14ac:dyDescent="0.2"/>
    <row r="937" s="5" customFormat="1" ht="14.25" customHeight="1" x14ac:dyDescent="0.2"/>
    <row r="938" s="5" customFormat="1" ht="14.25" customHeight="1" x14ac:dyDescent="0.2"/>
    <row r="939" s="5" customFormat="1" ht="14.25" customHeight="1" x14ac:dyDescent="0.2"/>
    <row r="940" s="5" customFormat="1" ht="14.25" customHeight="1" x14ac:dyDescent="0.2"/>
    <row r="941" s="5" customFormat="1" ht="14.25" customHeight="1" x14ac:dyDescent="0.2"/>
    <row r="942" s="5" customFormat="1" ht="14.25" customHeight="1" x14ac:dyDescent="0.2"/>
    <row r="943" s="5" customFormat="1" ht="14.25" customHeight="1" x14ac:dyDescent="0.2"/>
    <row r="944" s="5" customFormat="1" ht="14.25" customHeight="1" x14ac:dyDescent="0.2"/>
    <row r="945" s="5" customFormat="1" ht="14.25" customHeight="1" x14ac:dyDescent="0.2"/>
    <row r="946" s="5" customFormat="1" ht="14.25" customHeight="1" x14ac:dyDescent="0.2"/>
    <row r="947" s="5" customFormat="1" ht="14.25" customHeight="1" x14ac:dyDescent="0.2"/>
    <row r="948" s="5" customFormat="1" ht="14.25" customHeight="1" x14ac:dyDescent="0.2"/>
    <row r="949" s="5" customFormat="1" ht="14.25" customHeight="1" x14ac:dyDescent="0.2"/>
    <row r="950" s="5" customFormat="1" ht="14.25" customHeight="1" x14ac:dyDescent="0.2"/>
    <row r="951" s="5" customFormat="1" ht="14.25" customHeight="1" x14ac:dyDescent="0.2"/>
    <row r="952" s="5" customFormat="1" ht="14.25" customHeight="1" x14ac:dyDescent="0.2"/>
    <row r="953" s="5" customFormat="1" ht="14.25" customHeight="1" x14ac:dyDescent="0.2"/>
    <row r="954" s="5" customFormat="1" ht="14.25" customHeight="1" x14ac:dyDescent="0.2"/>
    <row r="955" s="5" customFormat="1" ht="14.25" customHeight="1" x14ac:dyDescent="0.2"/>
    <row r="956" s="5" customFormat="1" ht="14.25" customHeight="1" x14ac:dyDescent="0.2"/>
    <row r="957" s="5" customFormat="1" ht="14.25" customHeight="1" x14ac:dyDescent="0.2"/>
    <row r="958" s="5" customFormat="1" ht="14.25" customHeight="1" x14ac:dyDescent="0.2"/>
    <row r="959" s="5" customFormat="1" ht="14.25" customHeight="1" x14ac:dyDescent="0.2"/>
    <row r="960" s="5" customFormat="1" ht="14.25" customHeight="1" x14ac:dyDescent="0.2"/>
    <row r="961" s="5" customFormat="1" ht="14.25" customHeight="1" x14ac:dyDescent="0.2"/>
    <row r="962" s="5" customFormat="1" ht="14.25" customHeight="1" x14ac:dyDescent="0.2"/>
    <row r="963" s="5" customFormat="1" ht="14.25" customHeight="1" x14ac:dyDescent="0.2"/>
    <row r="964" s="5" customFormat="1" ht="14.25" customHeight="1" x14ac:dyDescent="0.2"/>
    <row r="965" s="5" customFormat="1" ht="14.25" customHeight="1" x14ac:dyDescent="0.2"/>
    <row r="966" s="5" customFormat="1" ht="14.25" customHeight="1" x14ac:dyDescent="0.2"/>
    <row r="967" s="5" customFormat="1" ht="14.25" customHeight="1" x14ac:dyDescent="0.2"/>
    <row r="968" s="5" customFormat="1" ht="14.25" customHeight="1" x14ac:dyDescent="0.2"/>
    <row r="969" s="5" customFormat="1" ht="14.25" customHeight="1" x14ac:dyDescent="0.2"/>
    <row r="970" s="5" customFormat="1" ht="14.25" customHeight="1" x14ac:dyDescent="0.2"/>
    <row r="971" s="5" customFormat="1" ht="14.25" customHeight="1" x14ac:dyDescent="0.2"/>
    <row r="972" s="5" customFormat="1" ht="14.25" customHeight="1" x14ac:dyDescent="0.2"/>
    <row r="973" s="5" customFormat="1" ht="14.25" customHeight="1" x14ac:dyDescent="0.2"/>
    <row r="974" s="5" customFormat="1" ht="14.25" customHeight="1" x14ac:dyDescent="0.2"/>
    <row r="975" s="5" customFormat="1" ht="14.25" customHeight="1" x14ac:dyDescent="0.2"/>
    <row r="976" s="5" customFormat="1" ht="14.25" customHeight="1" x14ac:dyDescent="0.2"/>
    <row r="977" s="5" customFormat="1" ht="14.25" customHeight="1" x14ac:dyDescent="0.2"/>
    <row r="978" s="5" customFormat="1" ht="14.25" customHeight="1" x14ac:dyDescent="0.2"/>
    <row r="979" s="5" customFormat="1" ht="14.25" customHeight="1" x14ac:dyDescent="0.2"/>
    <row r="980" s="5" customFormat="1" ht="14.25" customHeight="1" x14ac:dyDescent="0.2"/>
    <row r="981" s="5" customFormat="1" ht="14.25" customHeight="1" x14ac:dyDescent="0.2"/>
    <row r="982" s="5" customFormat="1" ht="14.25" customHeight="1" x14ac:dyDescent="0.2"/>
    <row r="983" s="5" customFormat="1" ht="14.25" customHeight="1" x14ac:dyDescent="0.2"/>
    <row r="984" s="5" customFormat="1" ht="14.25" customHeight="1" x14ac:dyDescent="0.2"/>
    <row r="985" s="5" customFormat="1" ht="14.25" customHeight="1" x14ac:dyDescent="0.2"/>
    <row r="986" s="5" customFormat="1" ht="14.25" customHeight="1" x14ac:dyDescent="0.2"/>
    <row r="987" s="5" customFormat="1" ht="14.25" customHeight="1" x14ac:dyDescent="0.2"/>
    <row r="988" s="5" customFormat="1" ht="14.25" customHeight="1" x14ac:dyDescent="0.2"/>
    <row r="989" s="5" customFormat="1" ht="14.25" customHeight="1" x14ac:dyDescent="0.2"/>
    <row r="990" s="5" customFormat="1" ht="14.25" customHeight="1" x14ac:dyDescent="0.2"/>
    <row r="991" s="5" customFormat="1" ht="14.25" customHeight="1" x14ac:dyDescent="0.2"/>
    <row r="992" s="5" customFormat="1" ht="14.25" customHeight="1" x14ac:dyDescent="0.2"/>
    <row r="993" s="5" customFormat="1" ht="14.25" customHeight="1" x14ac:dyDescent="0.2"/>
    <row r="994" s="5" customFormat="1" ht="14.25" customHeight="1" x14ac:dyDescent="0.2"/>
    <row r="995" s="5" customFormat="1" ht="14.25" customHeight="1" x14ac:dyDescent="0.2"/>
    <row r="996" s="5" customFormat="1" ht="14.25" customHeight="1" x14ac:dyDescent="0.2"/>
    <row r="997" s="5" customFormat="1" ht="14.25" customHeight="1" x14ac:dyDescent="0.2"/>
    <row r="998" s="5" customFormat="1" ht="14.25" customHeight="1" x14ac:dyDescent="0.2"/>
    <row r="999" s="5" customFormat="1" ht="14.25" customHeight="1" x14ac:dyDescent="0.2"/>
    <row r="1000" s="5" customFormat="1" ht="14.25" customHeight="1" x14ac:dyDescent="0.2"/>
    <row r="1001" s="5" customFormat="1" ht="14.25" customHeight="1" x14ac:dyDescent="0.2"/>
    <row r="1002" s="5" customFormat="1" ht="14.25" customHeight="1" x14ac:dyDescent="0.2"/>
    <row r="1003" s="5" customFormat="1" ht="14.25" customHeight="1" x14ac:dyDescent="0.2"/>
    <row r="1004" s="5" customFormat="1" ht="14.25" customHeight="1" x14ac:dyDescent="0.2"/>
    <row r="1005" s="5" customFormat="1" ht="14.25" customHeight="1" x14ac:dyDescent="0.2"/>
    <row r="1006" s="5" customFormat="1" ht="14.25" customHeight="1" x14ac:dyDescent="0.2"/>
    <row r="1007" s="5" customFormat="1" ht="14.25" customHeight="1" x14ac:dyDescent="0.2"/>
    <row r="1008" s="5" customFormat="1" ht="14.25" customHeight="1" x14ac:dyDescent="0.2"/>
    <row r="1009" s="5" customFormat="1" ht="14.25" customHeight="1" x14ac:dyDescent="0.2"/>
    <row r="1010" s="5" customFormat="1" ht="14.25" customHeight="1" x14ac:dyDescent="0.2"/>
    <row r="1011" s="5" customFormat="1" ht="14.25" customHeight="1" x14ac:dyDescent="0.2"/>
    <row r="1012" s="5" customFormat="1" ht="14.25" customHeight="1" x14ac:dyDescent="0.2"/>
    <row r="1013" s="5" customFormat="1" ht="14.25" customHeight="1" x14ac:dyDescent="0.2"/>
    <row r="1014" s="5" customFormat="1" ht="14.25" customHeight="1" x14ac:dyDescent="0.2"/>
    <row r="1015" s="5" customFormat="1" ht="14.25" customHeight="1" x14ac:dyDescent="0.2"/>
    <row r="1016" s="5" customFormat="1" ht="14.25" customHeight="1" x14ac:dyDescent="0.2"/>
    <row r="1017" s="5" customFormat="1" ht="14.25" customHeight="1" x14ac:dyDescent="0.2"/>
    <row r="1018" s="5" customFormat="1" ht="14.25" customHeight="1" x14ac:dyDescent="0.2"/>
    <row r="1019" s="5" customFormat="1" ht="14.25" customHeight="1" x14ac:dyDescent="0.2"/>
    <row r="1020" s="5" customFormat="1" ht="14.25" customHeight="1" x14ac:dyDescent="0.2"/>
    <row r="1021" s="5" customFormat="1" ht="14.25" customHeight="1" x14ac:dyDescent="0.2"/>
    <row r="1022" s="5" customFormat="1" ht="14.25" customHeight="1" x14ac:dyDescent="0.2"/>
    <row r="1023" s="5" customFormat="1" ht="14.25" customHeight="1" x14ac:dyDescent="0.2"/>
  </sheetData>
  <sheetProtection password="CD82" sheet="1" objects="1" scenarios="1"/>
  <mergeCells count="26">
    <mergeCell ref="A37:A38"/>
    <mergeCell ref="A40:A45"/>
    <mergeCell ref="A46:A52"/>
    <mergeCell ref="A53:A57"/>
    <mergeCell ref="A66:A69"/>
    <mergeCell ref="B2:F2"/>
    <mergeCell ref="A86:A89"/>
    <mergeCell ref="A90:A93"/>
    <mergeCell ref="A94:A97"/>
    <mergeCell ref="A98:A101"/>
    <mergeCell ref="A32:A36"/>
    <mergeCell ref="A20:A21"/>
    <mergeCell ref="A62:A65"/>
    <mergeCell ref="A4:A14"/>
    <mergeCell ref="A17:A19"/>
    <mergeCell ref="A22:A25"/>
    <mergeCell ref="A26:A30"/>
    <mergeCell ref="A70:A73"/>
    <mergeCell ref="A74:A77"/>
    <mergeCell ref="A78:A81"/>
    <mergeCell ref="A82:A85"/>
    <mergeCell ref="A116:B116"/>
    <mergeCell ref="A106:B106"/>
    <mergeCell ref="A107:B107"/>
    <mergeCell ref="A108:B108"/>
    <mergeCell ref="A109:B109"/>
  </mergeCells>
  <conditionalFormatting sqref="P64">
    <cfRule type="expression" dxfId="0" priority="1">
      <formula>_xludf.ISERROR(P65)</formula>
    </cfRule>
  </conditionalFormatting>
  <printOptions horizontalCentered="1" verticalCentered="1"/>
  <pageMargins left="0.7" right="0.7" top="0.75" bottom="0.75" header="0.51180555555555551" footer="0.51180555555555551"/>
  <pageSetup paperSize="9" scale="35" firstPageNumber="0"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39878CA-15F2-437E-AD99-300C8102117A}">
          <x14:formula1>
            <xm:f>Hoja1!$D$3:$D$6</xm:f>
          </x14:formula1>
          <xm:sqref>B60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XFD1114"/>
  <sheetViews>
    <sheetView zoomScaleNormal="100" workbookViewId="0">
      <selection activeCell="B2" sqref="B2:G2"/>
    </sheetView>
  </sheetViews>
  <sheetFormatPr baseColWidth="10" defaultColWidth="14.42578125" defaultRowHeight="15" customHeight="1" x14ac:dyDescent="0.25"/>
  <cols>
    <col min="1" max="1" width="32.5703125" customWidth="1"/>
    <col min="2" max="2" width="38" customWidth="1"/>
    <col min="3" max="3" width="14.140625" customWidth="1"/>
    <col min="4" max="4" width="14.85546875" customWidth="1"/>
    <col min="5" max="6" width="13.28515625" customWidth="1"/>
    <col min="7" max="7" width="14" customWidth="1"/>
    <col min="8" max="14" width="13.28515625" customWidth="1"/>
    <col min="15" max="15" width="16.5703125" customWidth="1"/>
    <col min="16" max="16" width="16.7109375" customWidth="1"/>
    <col min="17" max="17" width="16.28515625" customWidth="1"/>
    <col min="18" max="21" width="10.7109375" style="37" customWidth="1"/>
    <col min="22" max="120" width="14.42578125" style="37"/>
  </cols>
  <sheetData>
    <row r="1" spans="1:16384" ht="13.5" customHeight="1" x14ac:dyDescent="0.25">
      <c r="A1" s="37"/>
      <c r="B1" s="37"/>
      <c r="C1" s="37"/>
      <c r="D1" s="37"/>
      <c r="E1" s="37"/>
      <c r="F1" s="37"/>
      <c r="G1" s="37"/>
      <c r="H1" s="37"/>
      <c r="I1" s="37"/>
      <c r="J1" s="37"/>
      <c r="K1" s="37"/>
      <c r="L1" s="37"/>
      <c r="M1" s="37"/>
      <c r="N1" s="37"/>
      <c r="O1" s="37"/>
      <c r="P1" s="37"/>
      <c r="Q1" s="37"/>
      <c r="DQ1" s="37"/>
      <c r="DR1" s="37"/>
      <c r="DS1" s="37"/>
      <c r="DT1" s="37"/>
      <c r="DU1" s="37"/>
      <c r="DV1" s="37"/>
      <c r="DW1" s="37"/>
      <c r="DX1" s="37"/>
      <c r="DY1" s="37"/>
      <c r="DZ1" s="37"/>
      <c r="EA1" s="37"/>
      <c r="EB1" s="37"/>
      <c r="EC1" s="37"/>
      <c r="ED1" s="37"/>
      <c r="EE1" s="37"/>
      <c r="EF1" s="37"/>
      <c r="EG1" s="37"/>
      <c r="EH1" s="37"/>
      <c r="EI1" s="37"/>
      <c r="EJ1" s="37"/>
      <c r="EK1" s="37"/>
      <c r="EL1" s="37"/>
      <c r="EM1" s="37"/>
      <c r="EN1" s="37"/>
      <c r="EO1" s="1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1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1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17"/>
      <c r="HY1" s="37"/>
      <c r="HZ1" s="37"/>
      <c r="IA1" s="37"/>
      <c r="IB1" s="37"/>
      <c r="IC1" s="37"/>
      <c r="ID1" s="37"/>
      <c r="IE1" s="37"/>
      <c r="IF1" s="37"/>
      <c r="IG1" s="37"/>
      <c r="IH1" s="37"/>
      <c r="II1" s="37"/>
      <c r="IJ1" s="37"/>
      <c r="IK1" s="37"/>
      <c r="IL1" s="37"/>
      <c r="IM1" s="37"/>
      <c r="IN1" s="37"/>
      <c r="IO1" s="37"/>
      <c r="IP1" s="37"/>
      <c r="IQ1" s="37"/>
      <c r="IR1" s="37"/>
      <c r="IS1" s="37"/>
      <c r="IT1" s="37"/>
      <c r="IU1" s="37"/>
      <c r="IV1" s="37"/>
      <c r="IW1" s="37"/>
      <c r="IX1" s="37"/>
      <c r="IY1" s="37"/>
      <c r="IZ1" s="37"/>
      <c r="JA1" s="17"/>
      <c r="JB1" s="37"/>
      <c r="JC1" s="37"/>
      <c r="JD1" s="37"/>
      <c r="JE1" s="37"/>
      <c r="JF1" s="37"/>
      <c r="JG1" s="37"/>
      <c r="JH1" s="37"/>
      <c r="JI1" s="37"/>
      <c r="JJ1" s="37"/>
      <c r="JK1" s="37"/>
      <c r="JL1" s="37"/>
      <c r="JM1" s="37"/>
      <c r="JN1" s="37"/>
      <c r="JO1" s="37"/>
      <c r="JP1" s="37"/>
      <c r="JQ1" s="37"/>
      <c r="JR1" s="37"/>
      <c r="JS1" s="37"/>
      <c r="JT1" s="37"/>
      <c r="JU1" s="37"/>
      <c r="JV1" s="37"/>
      <c r="JW1" s="37"/>
      <c r="JX1" s="37"/>
      <c r="JY1" s="37"/>
      <c r="JZ1" s="37"/>
      <c r="KA1" s="37"/>
      <c r="KB1" s="37"/>
      <c r="KC1" s="37"/>
      <c r="KD1" s="17"/>
      <c r="KE1" s="37"/>
      <c r="KF1" s="37"/>
      <c r="KG1" s="37"/>
      <c r="KH1" s="37"/>
      <c r="KI1" s="37"/>
      <c r="KJ1" s="37"/>
      <c r="KK1" s="37"/>
      <c r="KL1" s="37"/>
      <c r="KM1" s="37"/>
      <c r="KN1" s="37"/>
      <c r="KO1" s="37"/>
      <c r="KP1" s="37"/>
      <c r="KQ1" s="37"/>
      <c r="KR1" s="37"/>
      <c r="KS1" s="37"/>
      <c r="KT1" s="37"/>
      <c r="KU1" s="37"/>
      <c r="KV1" s="37"/>
      <c r="KW1" s="37"/>
      <c r="KX1" s="37"/>
      <c r="KY1" s="37"/>
      <c r="KZ1" s="37"/>
      <c r="LA1" s="37"/>
      <c r="LB1" s="37"/>
      <c r="LC1" s="37"/>
      <c r="LD1" s="37"/>
      <c r="LE1" s="37"/>
      <c r="LF1" s="37"/>
      <c r="LG1" s="17"/>
      <c r="LH1" s="37"/>
      <c r="LI1" s="37"/>
      <c r="LJ1" s="37"/>
      <c r="LK1" s="37"/>
      <c r="LL1" s="37"/>
      <c r="LM1" s="37"/>
      <c r="LN1" s="37"/>
      <c r="LO1" s="37"/>
      <c r="LP1" s="37"/>
      <c r="LQ1" s="37"/>
      <c r="LR1" s="37"/>
      <c r="LS1" s="37"/>
      <c r="LT1" s="37"/>
      <c r="LU1" s="37"/>
      <c r="LV1" s="37"/>
      <c r="LW1" s="37"/>
      <c r="LX1" s="37"/>
      <c r="LY1" s="37"/>
      <c r="LZ1" s="37"/>
      <c r="MA1" s="37"/>
      <c r="MB1" s="37"/>
      <c r="MC1" s="37"/>
      <c r="MD1" s="37"/>
      <c r="ME1" s="37"/>
      <c r="MF1" s="37"/>
      <c r="MG1" s="37"/>
      <c r="MH1" s="37"/>
      <c r="MI1" s="37"/>
      <c r="MJ1" s="17"/>
      <c r="MK1" s="37"/>
      <c r="ML1" s="37"/>
      <c r="MM1" s="37"/>
      <c r="MN1" s="37"/>
      <c r="MO1" s="37"/>
      <c r="MP1" s="37"/>
      <c r="MQ1" s="37"/>
      <c r="MR1" s="37"/>
      <c r="MS1" s="37"/>
      <c r="MT1" s="37"/>
      <c r="MU1" s="37"/>
      <c r="MV1" s="37"/>
      <c r="MW1" s="37"/>
      <c r="MX1" s="37"/>
      <c r="MY1" s="37"/>
      <c r="MZ1" s="37"/>
      <c r="NA1" s="37"/>
      <c r="NB1" s="37"/>
      <c r="NC1" s="37"/>
      <c r="ND1" s="37"/>
      <c r="NE1" s="37"/>
      <c r="NF1" s="37"/>
      <c r="NG1" s="37"/>
      <c r="NH1" s="37"/>
      <c r="NI1" s="37"/>
      <c r="NJ1" s="37"/>
      <c r="NK1" s="37"/>
      <c r="NL1" s="37"/>
      <c r="NM1" s="17"/>
      <c r="NN1" s="37"/>
      <c r="NO1" s="37"/>
      <c r="NP1" s="37"/>
      <c r="NQ1" s="37"/>
      <c r="NR1" s="37"/>
      <c r="NS1" s="37"/>
      <c r="NT1" s="37"/>
      <c r="NU1" s="37"/>
      <c r="NV1" s="37"/>
      <c r="NW1" s="37"/>
      <c r="NX1" s="37"/>
      <c r="NY1" s="37"/>
      <c r="NZ1" s="37"/>
      <c r="OA1" s="37"/>
      <c r="OB1" s="37"/>
      <c r="OC1" s="37"/>
      <c r="OD1" s="37"/>
      <c r="OE1" s="37"/>
      <c r="OF1" s="37"/>
      <c r="OG1" s="37"/>
      <c r="OH1" s="37"/>
      <c r="OI1" s="37"/>
      <c r="OJ1" s="37"/>
      <c r="OK1" s="37"/>
      <c r="OL1" s="37"/>
      <c r="OM1" s="37"/>
      <c r="ON1" s="37"/>
      <c r="OO1" s="37"/>
      <c r="OP1" s="17"/>
      <c r="OQ1" s="37"/>
      <c r="OR1" s="37"/>
      <c r="OS1" s="37"/>
      <c r="OT1" s="37"/>
      <c r="OU1" s="37"/>
      <c r="OV1" s="37"/>
      <c r="OW1" s="37"/>
      <c r="OX1" s="37"/>
      <c r="OY1" s="37"/>
      <c r="OZ1" s="37"/>
      <c r="PA1" s="37"/>
      <c r="PB1" s="37"/>
      <c r="PC1" s="37"/>
      <c r="PD1" s="37"/>
      <c r="PE1" s="37"/>
      <c r="PF1" s="37"/>
      <c r="PG1" s="37"/>
      <c r="PH1" s="37"/>
      <c r="PI1" s="37"/>
      <c r="PJ1" s="37"/>
      <c r="PK1" s="37"/>
      <c r="PL1" s="37"/>
      <c r="PM1" s="37"/>
      <c r="PN1" s="37"/>
      <c r="PO1" s="37"/>
      <c r="PP1" s="37"/>
      <c r="PQ1" s="37"/>
      <c r="PR1" s="37"/>
      <c r="PS1" s="17"/>
      <c r="PT1" s="37"/>
      <c r="PU1" s="37"/>
      <c r="PV1" s="37"/>
      <c r="PW1" s="37"/>
      <c r="PX1" s="37"/>
      <c r="PY1" s="37"/>
      <c r="PZ1" s="37"/>
      <c r="QA1" s="37"/>
      <c r="QB1" s="37"/>
      <c r="QC1" s="37"/>
      <c r="QD1" s="37"/>
      <c r="QE1" s="37"/>
      <c r="QF1" s="37"/>
      <c r="QG1" s="37"/>
      <c r="QH1" s="37"/>
      <c r="QI1" s="37"/>
      <c r="QJ1" s="37"/>
      <c r="QK1" s="37"/>
      <c r="QL1" s="37"/>
      <c r="QM1" s="37"/>
      <c r="QN1" s="37"/>
      <c r="QO1" s="37"/>
      <c r="QP1" s="37"/>
      <c r="QQ1" s="37"/>
      <c r="QR1" s="37"/>
      <c r="QS1" s="37"/>
      <c r="QT1" s="37"/>
      <c r="QU1" s="37"/>
      <c r="QV1" s="17"/>
      <c r="QW1" s="37"/>
      <c r="QX1" s="37"/>
      <c r="QY1" s="37"/>
      <c r="QZ1" s="37"/>
      <c r="RA1" s="37"/>
      <c r="RB1" s="37"/>
      <c r="RC1" s="37"/>
      <c r="RD1" s="37"/>
      <c r="RE1" s="37"/>
      <c r="RF1" s="37"/>
      <c r="RG1" s="37"/>
      <c r="RH1" s="37"/>
      <c r="RI1" s="37"/>
      <c r="RJ1" s="37"/>
      <c r="RK1" s="37"/>
      <c r="RL1" s="37"/>
      <c r="RM1" s="37"/>
      <c r="RN1" s="37"/>
      <c r="RO1" s="37"/>
      <c r="RP1" s="37"/>
      <c r="RQ1" s="37"/>
      <c r="RR1" s="37"/>
      <c r="RS1" s="37"/>
      <c r="RT1" s="37"/>
      <c r="RU1" s="37"/>
      <c r="RV1" s="37"/>
      <c r="RW1" s="37"/>
      <c r="RX1" s="37"/>
      <c r="RY1" s="17"/>
      <c r="RZ1" s="37"/>
      <c r="SA1" s="37"/>
      <c r="SB1" s="37"/>
      <c r="SC1" s="37"/>
      <c r="SD1" s="37"/>
      <c r="SE1" s="37"/>
      <c r="SF1" s="37"/>
      <c r="SG1" s="37"/>
      <c r="SH1" s="37"/>
      <c r="SI1" s="37"/>
      <c r="SJ1" s="37"/>
      <c r="SK1" s="37"/>
      <c r="SL1" s="37"/>
      <c r="SM1" s="37"/>
      <c r="SN1" s="37"/>
      <c r="SO1" s="37"/>
      <c r="SP1" s="37"/>
      <c r="SQ1" s="37"/>
      <c r="SR1" s="37"/>
      <c r="SS1" s="37"/>
      <c r="ST1" s="37"/>
      <c r="SU1" s="37"/>
      <c r="SV1" s="37"/>
      <c r="SW1" s="37"/>
      <c r="SX1" s="37"/>
      <c r="SY1" s="37"/>
      <c r="SZ1" s="37"/>
      <c r="TA1" s="37"/>
      <c r="TB1" s="17"/>
      <c r="TC1" s="37"/>
      <c r="TD1" s="37"/>
      <c r="TE1" s="37"/>
      <c r="TF1" s="37"/>
      <c r="TG1" s="37"/>
      <c r="TH1" s="37"/>
      <c r="TI1" s="37"/>
      <c r="TJ1" s="37"/>
      <c r="TK1" s="37"/>
      <c r="TL1" s="37"/>
      <c r="TM1" s="37"/>
      <c r="TN1" s="37"/>
      <c r="TO1" s="37"/>
      <c r="TP1" s="37"/>
      <c r="TQ1" s="37"/>
      <c r="TR1" s="37"/>
      <c r="TS1" s="37"/>
      <c r="TT1" s="37"/>
      <c r="TU1" s="37"/>
      <c r="TV1" s="37"/>
      <c r="TW1" s="37"/>
      <c r="TX1" s="37"/>
      <c r="TY1" s="37"/>
      <c r="TZ1" s="37"/>
      <c r="UA1" s="37"/>
      <c r="UB1" s="37"/>
      <c r="UC1" s="37"/>
      <c r="UD1" s="37"/>
      <c r="UE1" s="17"/>
      <c r="UF1" s="37"/>
      <c r="UG1" s="37"/>
      <c r="UH1" s="37"/>
      <c r="UI1" s="37"/>
      <c r="UJ1" s="37"/>
      <c r="UK1" s="37"/>
      <c r="UL1" s="37"/>
      <c r="UM1" s="37"/>
      <c r="UN1" s="37"/>
      <c r="UO1" s="37"/>
      <c r="UP1" s="37"/>
      <c r="UQ1" s="37"/>
      <c r="UR1" s="37"/>
      <c r="US1" s="37"/>
      <c r="UT1" s="37"/>
      <c r="UU1" s="37"/>
      <c r="UV1" s="37"/>
      <c r="UW1" s="37"/>
      <c r="UX1" s="37"/>
      <c r="UY1" s="37"/>
      <c r="UZ1" s="37"/>
      <c r="VA1" s="37"/>
      <c r="VB1" s="37"/>
      <c r="VC1" s="37"/>
      <c r="VD1" s="37"/>
      <c r="VE1" s="37"/>
      <c r="VF1" s="37"/>
      <c r="VG1" s="37"/>
      <c r="VH1" s="17"/>
      <c r="VI1" s="37"/>
      <c r="VJ1" s="37"/>
      <c r="VK1" s="37"/>
      <c r="VL1" s="37"/>
      <c r="VM1" s="37"/>
      <c r="VN1" s="37"/>
      <c r="VO1" s="37"/>
      <c r="VP1" s="37"/>
      <c r="VQ1" s="37"/>
      <c r="VR1" s="37"/>
      <c r="VS1" s="37"/>
      <c r="VT1" s="37"/>
      <c r="VU1" s="37"/>
      <c r="VV1" s="37"/>
      <c r="VW1" s="37"/>
      <c r="VX1" s="37"/>
      <c r="VY1" s="37"/>
      <c r="VZ1" s="37"/>
      <c r="WA1" s="37"/>
      <c r="WB1" s="37"/>
      <c r="WC1" s="37"/>
      <c r="WD1" s="37"/>
      <c r="WE1" s="37"/>
      <c r="WF1" s="37"/>
      <c r="WG1" s="37"/>
      <c r="WH1" s="37"/>
      <c r="WI1" s="37"/>
      <c r="WJ1" s="37"/>
      <c r="WK1" s="17"/>
      <c r="WL1" s="37"/>
      <c r="WM1" s="37"/>
      <c r="WN1" s="37"/>
      <c r="WO1" s="37"/>
      <c r="WP1" s="37"/>
      <c r="WQ1" s="37"/>
      <c r="WR1" s="37"/>
      <c r="WS1" s="37"/>
      <c r="WT1" s="37"/>
      <c r="WU1" s="37"/>
      <c r="WV1" s="37"/>
      <c r="WW1" s="37"/>
      <c r="WX1" s="37"/>
      <c r="WY1" s="37"/>
      <c r="WZ1" s="37"/>
      <c r="XA1" s="37"/>
      <c r="XB1" s="37"/>
      <c r="XC1" s="37"/>
      <c r="XD1" s="37"/>
      <c r="XE1" s="37"/>
      <c r="XF1" s="37"/>
      <c r="XG1" s="37"/>
      <c r="XH1" s="37"/>
      <c r="XI1" s="37"/>
      <c r="XJ1" s="37"/>
      <c r="XK1" s="37"/>
      <c r="XL1" s="37"/>
      <c r="XM1" s="37"/>
      <c r="XN1" s="17"/>
      <c r="XO1" s="37"/>
      <c r="XP1" s="37"/>
      <c r="XQ1" s="37"/>
      <c r="XR1" s="37"/>
      <c r="XS1" s="37"/>
      <c r="XT1" s="37"/>
      <c r="XU1" s="37"/>
      <c r="XV1" s="37"/>
      <c r="XW1" s="37"/>
      <c r="XX1" s="37"/>
      <c r="XY1" s="37"/>
      <c r="XZ1" s="37"/>
      <c r="YA1" s="37"/>
      <c r="YB1" s="37"/>
      <c r="YC1" s="37"/>
      <c r="YD1" s="37"/>
      <c r="YE1" s="37"/>
      <c r="YF1" s="37"/>
      <c r="YG1" s="37"/>
      <c r="YH1" s="37"/>
      <c r="YI1" s="37"/>
      <c r="YJ1" s="37"/>
      <c r="YK1" s="37"/>
      <c r="YL1" s="37"/>
      <c r="YM1" s="37"/>
      <c r="YN1" s="37"/>
      <c r="YO1" s="37"/>
      <c r="YP1" s="37"/>
      <c r="YQ1" s="17"/>
      <c r="YR1" s="37"/>
      <c r="YS1" s="37"/>
      <c r="YT1" s="37"/>
      <c r="YU1" s="37"/>
      <c r="YV1" s="37"/>
      <c r="YW1" s="37"/>
      <c r="YX1" s="37"/>
      <c r="YY1" s="37"/>
      <c r="YZ1" s="37"/>
      <c r="ZA1" s="37"/>
      <c r="ZB1" s="37"/>
      <c r="ZC1" s="37"/>
      <c r="ZD1" s="37"/>
      <c r="ZE1" s="37"/>
      <c r="ZF1" s="37"/>
      <c r="ZG1" s="37"/>
      <c r="ZH1" s="37"/>
      <c r="ZI1" s="37"/>
      <c r="ZJ1" s="37"/>
      <c r="ZK1" s="37"/>
      <c r="ZL1" s="37"/>
      <c r="ZM1" s="37"/>
      <c r="ZN1" s="37"/>
      <c r="ZO1" s="37"/>
      <c r="ZP1" s="37"/>
      <c r="ZQ1" s="37"/>
      <c r="ZR1" s="37"/>
      <c r="ZS1" s="37"/>
      <c r="ZT1" s="17"/>
      <c r="ZU1" s="37"/>
      <c r="ZV1" s="37"/>
      <c r="ZW1" s="37"/>
      <c r="ZX1" s="37"/>
      <c r="ZY1" s="37"/>
      <c r="ZZ1" s="37"/>
      <c r="AAA1" s="37"/>
      <c r="AAB1" s="37"/>
      <c r="AAC1" s="37"/>
      <c r="AAD1" s="37"/>
      <c r="AAE1" s="37"/>
      <c r="AAF1" s="37"/>
      <c r="AAG1" s="37"/>
      <c r="AAH1" s="37"/>
      <c r="AAI1" s="37"/>
      <c r="AAJ1" s="37"/>
      <c r="AAK1" s="37"/>
      <c r="AAL1" s="37"/>
      <c r="AAM1" s="37"/>
      <c r="AAN1" s="37"/>
      <c r="AAO1" s="37"/>
      <c r="AAP1" s="37"/>
      <c r="AAQ1" s="37"/>
      <c r="AAR1" s="37"/>
      <c r="AAS1" s="37"/>
      <c r="AAT1" s="37"/>
      <c r="AAU1" s="37"/>
      <c r="AAV1" s="37"/>
      <c r="AAW1" s="17"/>
      <c r="AAX1" s="37"/>
      <c r="AAY1" s="37"/>
      <c r="AAZ1" s="37"/>
      <c r="ABA1" s="37"/>
      <c r="ABB1" s="37"/>
      <c r="ABC1" s="37"/>
      <c r="ABD1" s="37"/>
      <c r="ABE1" s="37"/>
      <c r="ABF1" s="37"/>
      <c r="ABG1" s="37"/>
      <c r="ABH1" s="37"/>
      <c r="ABI1" s="37"/>
      <c r="ABJ1" s="37"/>
      <c r="ABK1" s="37"/>
      <c r="ABL1" s="37"/>
      <c r="ABM1" s="37"/>
      <c r="ABN1" s="37"/>
      <c r="ABO1" s="37"/>
      <c r="ABP1" s="37"/>
      <c r="ABQ1" s="37"/>
      <c r="ABR1" s="37"/>
      <c r="ABS1" s="37"/>
      <c r="ABT1" s="37"/>
      <c r="ABU1" s="37"/>
      <c r="ABV1" s="37"/>
      <c r="ABW1" s="37"/>
      <c r="ABX1" s="37"/>
      <c r="ABY1" s="37"/>
      <c r="ABZ1" s="17"/>
      <c r="ACA1" s="37"/>
      <c r="ACB1" s="37"/>
      <c r="ACC1" s="37"/>
      <c r="ACD1" s="37"/>
      <c r="ACE1" s="37"/>
      <c r="ACF1" s="37"/>
      <c r="ACG1" s="37"/>
      <c r="ACH1" s="37"/>
      <c r="ACI1" s="37"/>
      <c r="ACJ1" s="37"/>
      <c r="ACK1" s="37"/>
      <c r="ACL1" s="37"/>
      <c r="ACM1" s="37"/>
      <c r="ACN1" s="37"/>
      <c r="ACO1" s="37"/>
      <c r="ACP1" s="37"/>
      <c r="ACQ1" s="37"/>
      <c r="ACR1" s="37"/>
      <c r="ACS1" s="37"/>
      <c r="ACT1" s="37"/>
      <c r="ACU1" s="37"/>
      <c r="ACV1" s="37"/>
      <c r="ACW1" s="37"/>
      <c r="ACX1" s="37"/>
      <c r="ACY1" s="37"/>
      <c r="ACZ1" s="37"/>
      <c r="ADA1" s="37"/>
      <c r="ADB1" s="37"/>
      <c r="ADC1" s="17"/>
      <c r="ADD1" s="37"/>
      <c r="ADE1" s="37"/>
      <c r="ADF1" s="37"/>
      <c r="ADG1" s="37"/>
      <c r="ADH1" s="37"/>
      <c r="ADI1" s="37"/>
      <c r="ADJ1" s="37"/>
      <c r="ADK1" s="37"/>
      <c r="ADL1" s="37"/>
      <c r="ADM1" s="37"/>
      <c r="ADN1" s="37"/>
      <c r="ADO1" s="37"/>
      <c r="ADP1" s="37"/>
      <c r="ADQ1" s="37"/>
      <c r="ADR1" s="37"/>
      <c r="ADS1" s="37"/>
      <c r="ADT1" s="37"/>
      <c r="ADU1" s="37"/>
      <c r="ADV1" s="37"/>
      <c r="ADW1" s="37"/>
      <c r="ADX1" s="37"/>
      <c r="ADY1" s="37"/>
      <c r="ADZ1" s="37"/>
      <c r="AEA1" s="37"/>
      <c r="AEB1" s="37"/>
      <c r="AEC1" s="37"/>
      <c r="AED1" s="37"/>
      <c r="AEE1" s="37"/>
      <c r="AEF1" s="17"/>
      <c r="AEG1" s="37"/>
      <c r="AEH1" s="37"/>
      <c r="AEI1" s="37"/>
      <c r="AEJ1" s="37"/>
      <c r="AEK1" s="37"/>
      <c r="AEL1" s="37"/>
      <c r="AEM1" s="37"/>
      <c r="AEN1" s="37"/>
      <c r="AEO1" s="37"/>
      <c r="AEP1" s="37"/>
      <c r="AEQ1" s="37"/>
      <c r="AER1" s="37"/>
      <c r="AES1" s="37"/>
      <c r="AET1" s="37"/>
      <c r="AEU1" s="37"/>
      <c r="AEV1" s="37"/>
      <c r="AEW1" s="37"/>
      <c r="AEX1" s="37"/>
      <c r="AEY1" s="37"/>
      <c r="AEZ1" s="37"/>
      <c r="AFA1" s="37"/>
      <c r="AFB1" s="37"/>
      <c r="AFC1" s="37"/>
      <c r="AFD1" s="37"/>
      <c r="AFE1" s="37"/>
      <c r="AFF1" s="37"/>
      <c r="AFG1" s="37"/>
      <c r="AFH1" s="37"/>
      <c r="AFI1" s="17"/>
      <c r="AFJ1" s="37"/>
      <c r="AFK1" s="37"/>
      <c r="AFL1" s="37"/>
      <c r="AFM1" s="37"/>
      <c r="AFN1" s="37"/>
      <c r="AFO1" s="37"/>
      <c r="AFP1" s="37"/>
      <c r="AFQ1" s="37"/>
      <c r="AFR1" s="37"/>
      <c r="AFS1" s="37"/>
      <c r="AFT1" s="37"/>
      <c r="AFU1" s="37"/>
      <c r="AFV1" s="37"/>
      <c r="AFW1" s="37"/>
      <c r="AFX1" s="37"/>
      <c r="AFY1" s="37"/>
      <c r="AFZ1" s="37"/>
      <c r="AGA1" s="37"/>
      <c r="AGB1" s="37"/>
      <c r="AGC1" s="37"/>
      <c r="AGD1" s="37"/>
      <c r="AGE1" s="37"/>
      <c r="AGF1" s="37"/>
      <c r="AGG1" s="37"/>
      <c r="AGH1" s="37"/>
      <c r="AGI1" s="37"/>
      <c r="AGJ1" s="37"/>
      <c r="AGK1" s="37"/>
      <c r="AGL1" s="17"/>
      <c r="AGM1" s="37"/>
      <c r="AGN1" s="37"/>
      <c r="AGO1" s="37"/>
      <c r="AGP1" s="37"/>
      <c r="AGQ1" s="37"/>
      <c r="AGR1" s="37"/>
      <c r="AGS1" s="37"/>
      <c r="AGT1" s="37"/>
      <c r="AGU1" s="37"/>
      <c r="AGV1" s="37"/>
      <c r="AGW1" s="37"/>
      <c r="AGX1" s="37"/>
      <c r="AGY1" s="37"/>
      <c r="AGZ1" s="37"/>
      <c r="AHA1" s="37"/>
      <c r="AHB1" s="37"/>
      <c r="AHC1" s="37"/>
      <c r="AHD1" s="37"/>
      <c r="AHE1" s="37"/>
      <c r="AHF1" s="37"/>
      <c r="AHG1" s="37"/>
      <c r="AHH1" s="37"/>
      <c r="AHI1" s="37"/>
      <c r="AHJ1" s="37"/>
      <c r="AHK1" s="37"/>
      <c r="AHL1" s="37"/>
      <c r="AHM1" s="37"/>
      <c r="AHN1" s="37"/>
      <c r="AHO1" s="17"/>
      <c r="AHP1" s="37"/>
      <c r="AHQ1" s="37"/>
      <c r="AHR1" s="37"/>
      <c r="AHS1" s="37"/>
      <c r="AHT1" s="37"/>
      <c r="AHU1" s="37"/>
      <c r="AHV1" s="37"/>
      <c r="AHW1" s="37"/>
      <c r="AHX1" s="37"/>
      <c r="AHY1" s="37"/>
      <c r="AHZ1" s="37"/>
      <c r="AIA1" s="37"/>
      <c r="AIB1" s="37"/>
      <c r="AIC1" s="37"/>
      <c r="AID1" s="37"/>
      <c r="AIE1" s="37"/>
      <c r="AIF1" s="37"/>
      <c r="AIG1" s="37"/>
      <c r="AIH1" s="37"/>
      <c r="AII1" s="37"/>
      <c r="AIJ1" s="37"/>
      <c r="AIK1" s="37"/>
      <c r="AIL1" s="37"/>
      <c r="AIM1" s="37"/>
      <c r="AIN1" s="37"/>
      <c r="AIO1" s="37"/>
      <c r="AIP1" s="37"/>
      <c r="AIQ1" s="37"/>
      <c r="AIR1" s="17"/>
      <c r="AIS1" s="37"/>
      <c r="AIT1" s="37"/>
      <c r="AIU1" s="37"/>
      <c r="AIV1" s="37"/>
      <c r="AIW1" s="37"/>
      <c r="AIX1" s="37"/>
      <c r="AIY1" s="37"/>
      <c r="AIZ1" s="37"/>
      <c r="AJA1" s="37"/>
      <c r="AJB1" s="37"/>
      <c r="AJC1" s="37"/>
      <c r="AJD1" s="37"/>
      <c r="AJE1" s="37"/>
      <c r="AJF1" s="37"/>
      <c r="AJG1" s="37"/>
      <c r="AJH1" s="37"/>
      <c r="AJI1" s="37"/>
      <c r="AJJ1" s="37"/>
      <c r="AJK1" s="37"/>
      <c r="AJL1" s="37"/>
      <c r="AJM1" s="37"/>
      <c r="AJN1" s="37"/>
      <c r="AJO1" s="37"/>
      <c r="AJP1" s="37"/>
      <c r="AJQ1" s="37"/>
      <c r="AJR1" s="37"/>
      <c r="AJS1" s="37"/>
      <c r="AJT1" s="37"/>
      <c r="AJU1" s="17"/>
      <c r="AJV1" s="37"/>
      <c r="AJW1" s="37"/>
      <c r="AJX1" s="37"/>
      <c r="AJY1" s="37"/>
      <c r="AJZ1" s="37"/>
      <c r="AKA1" s="37"/>
      <c r="AKB1" s="37"/>
      <c r="AKC1" s="37"/>
      <c r="AKD1" s="37"/>
      <c r="AKE1" s="37"/>
      <c r="AKF1" s="37"/>
      <c r="AKG1" s="37"/>
      <c r="AKH1" s="37"/>
      <c r="AKI1" s="37"/>
      <c r="AKJ1" s="37"/>
      <c r="AKK1" s="37"/>
      <c r="AKL1" s="37"/>
      <c r="AKM1" s="37"/>
      <c r="AKN1" s="37"/>
      <c r="AKO1" s="37"/>
      <c r="AKP1" s="37"/>
      <c r="AKQ1" s="37"/>
      <c r="AKR1" s="37"/>
      <c r="AKS1" s="37"/>
      <c r="AKT1" s="37"/>
      <c r="AKU1" s="37"/>
      <c r="AKV1" s="37"/>
      <c r="AKW1" s="37"/>
      <c r="AKX1" s="17"/>
      <c r="AKY1" s="37"/>
      <c r="AKZ1" s="37"/>
      <c r="ALA1" s="37"/>
      <c r="ALB1" s="37"/>
      <c r="ALC1" s="37"/>
      <c r="ALD1" s="37"/>
      <c r="ALE1" s="37"/>
      <c r="ALF1" s="37"/>
      <c r="ALG1" s="37"/>
      <c r="ALH1" s="37"/>
      <c r="ALI1" s="37"/>
      <c r="ALJ1" s="37"/>
      <c r="ALK1" s="37"/>
      <c r="ALL1" s="37"/>
      <c r="ALM1" s="37"/>
      <c r="ALN1" s="37"/>
      <c r="ALO1" s="37"/>
      <c r="ALP1" s="37"/>
      <c r="ALQ1" s="37"/>
      <c r="ALR1" s="37"/>
      <c r="ALS1" s="37"/>
      <c r="ALT1" s="37"/>
      <c r="ALU1" s="37"/>
      <c r="ALV1" s="37"/>
      <c r="ALW1" s="37"/>
      <c r="ALX1" s="37"/>
      <c r="ALY1" s="37"/>
      <c r="ALZ1" s="37"/>
      <c r="AMA1" s="17"/>
      <c r="AMB1" s="37"/>
      <c r="AMC1" s="37"/>
      <c r="AMD1" s="37"/>
      <c r="AME1" s="37"/>
      <c r="AMF1" s="37"/>
      <c r="AMG1" s="37"/>
      <c r="AMH1" s="37"/>
      <c r="AMI1" s="37"/>
      <c r="AMJ1" s="37"/>
      <c r="AMK1" s="37"/>
      <c r="AML1" s="37"/>
      <c r="AMM1" s="37"/>
      <c r="AMN1" s="37"/>
      <c r="AMO1" s="37"/>
      <c r="AMP1" s="37"/>
      <c r="AMQ1" s="37"/>
      <c r="AMR1" s="37"/>
      <c r="AMS1" s="37"/>
      <c r="AMT1" s="37"/>
      <c r="AMU1" s="37"/>
      <c r="AMV1" s="37"/>
      <c r="AMW1" s="37"/>
      <c r="AMX1" s="37"/>
      <c r="AMY1" s="37"/>
      <c r="AMZ1" s="37"/>
      <c r="ANA1" s="37"/>
      <c r="ANB1" s="37"/>
      <c r="ANC1" s="37"/>
      <c r="AND1" s="17"/>
      <c r="ANE1" s="37"/>
      <c r="ANF1" s="37"/>
      <c r="ANG1" s="37"/>
      <c r="ANH1" s="37"/>
      <c r="ANI1" s="37"/>
      <c r="ANJ1" s="37"/>
      <c r="ANK1" s="37"/>
      <c r="ANL1" s="37"/>
      <c r="ANM1" s="37"/>
      <c r="ANN1" s="37"/>
      <c r="ANO1" s="37"/>
      <c r="ANP1" s="37"/>
      <c r="ANQ1" s="37"/>
      <c r="ANR1" s="37"/>
      <c r="ANS1" s="37"/>
      <c r="ANT1" s="37"/>
      <c r="ANU1" s="37"/>
      <c r="ANV1" s="37"/>
      <c r="ANW1" s="37"/>
      <c r="ANX1" s="37"/>
      <c r="ANY1" s="37"/>
      <c r="ANZ1" s="37"/>
      <c r="AOA1" s="37"/>
      <c r="AOB1" s="37"/>
      <c r="AOC1" s="37"/>
      <c r="AOD1" s="37"/>
      <c r="AOE1" s="37"/>
      <c r="AOF1" s="37"/>
      <c r="AOG1" s="17"/>
      <c r="AOH1" s="37"/>
      <c r="AOI1" s="37"/>
      <c r="AOJ1" s="37"/>
      <c r="AOK1" s="37"/>
      <c r="AOL1" s="37"/>
      <c r="AOM1" s="37"/>
      <c r="AON1" s="37"/>
      <c r="AOO1" s="37"/>
      <c r="AOP1" s="37"/>
      <c r="AOQ1" s="37"/>
      <c r="AOR1" s="37"/>
      <c r="AOS1" s="37"/>
      <c r="AOT1" s="37"/>
      <c r="AOU1" s="37"/>
      <c r="AOV1" s="37"/>
      <c r="AOW1" s="37"/>
      <c r="AOX1" s="37"/>
      <c r="AOY1" s="37"/>
      <c r="AOZ1" s="37"/>
      <c r="APA1" s="37"/>
      <c r="APB1" s="37"/>
      <c r="APC1" s="37"/>
      <c r="APD1" s="37"/>
      <c r="APE1" s="37"/>
      <c r="APF1" s="37"/>
      <c r="APG1" s="37"/>
      <c r="APH1" s="37"/>
      <c r="API1" s="37"/>
      <c r="APJ1" s="17"/>
      <c r="APK1" s="37"/>
      <c r="APL1" s="37"/>
      <c r="APM1" s="37"/>
      <c r="APN1" s="37"/>
      <c r="APO1" s="37"/>
      <c r="APP1" s="37"/>
      <c r="APQ1" s="37"/>
      <c r="APR1" s="37"/>
      <c r="APS1" s="37"/>
      <c r="APT1" s="37"/>
      <c r="APU1" s="37"/>
      <c r="APV1" s="37"/>
      <c r="APW1" s="37"/>
      <c r="APX1" s="37"/>
      <c r="APY1" s="37"/>
      <c r="APZ1" s="37"/>
      <c r="AQA1" s="37"/>
      <c r="AQB1" s="37"/>
      <c r="AQC1" s="37"/>
      <c r="AQD1" s="37"/>
      <c r="AQE1" s="37"/>
      <c r="AQF1" s="37"/>
      <c r="AQG1" s="37"/>
      <c r="AQH1" s="37"/>
      <c r="AQI1" s="37"/>
      <c r="AQJ1" s="37"/>
      <c r="AQK1" s="37"/>
      <c r="AQL1" s="37"/>
      <c r="AQM1" s="17"/>
      <c r="AQN1" s="37"/>
      <c r="AQO1" s="37"/>
      <c r="AQP1" s="37"/>
      <c r="AQQ1" s="37"/>
      <c r="AQR1" s="37"/>
      <c r="AQS1" s="37"/>
      <c r="AQT1" s="37"/>
      <c r="AQU1" s="37"/>
      <c r="AQV1" s="37"/>
      <c r="AQW1" s="37"/>
      <c r="AQX1" s="37"/>
      <c r="AQY1" s="37"/>
      <c r="AQZ1" s="37"/>
      <c r="ARA1" s="37"/>
      <c r="ARB1" s="37"/>
      <c r="ARC1" s="37"/>
      <c r="ARD1" s="37"/>
      <c r="ARE1" s="37"/>
      <c r="ARF1" s="37"/>
      <c r="ARG1" s="37"/>
      <c r="ARH1" s="37"/>
      <c r="ARI1" s="37"/>
      <c r="ARJ1" s="37"/>
      <c r="ARK1" s="37"/>
      <c r="ARL1" s="37"/>
      <c r="ARM1" s="37"/>
      <c r="ARN1" s="37"/>
      <c r="ARO1" s="37"/>
      <c r="ARP1" s="17"/>
      <c r="ARQ1" s="37"/>
      <c r="ARR1" s="37"/>
      <c r="ARS1" s="37"/>
      <c r="ART1" s="37"/>
      <c r="ARU1" s="37"/>
      <c r="ARV1" s="37"/>
      <c r="ARW1" s="37"/>
      <c r="ARX1" s="37"/>
      <c r="ARY1" s="37"/>
      <c r="ARZ1" s="37"/>
      <c r="ASA1" s="37"/>
      <c r="ASB1" s="37"/>
      <c r="ASC1" s="37"/>
      <c r="ASD1" s="37"/>
      <c r="ASE1" s="37"/>
      <c r="ASF1" s="37"/>
      <c r="ASG1" s="37"/>
      <c r="ASH1" s="37"/>
      <c r="ASI1" s="37"/>
      <c r="ASJ1" s="37"/>
      <c r="ASK1" s="37"/>
      <c r="ASL1" s="37"/>
      <c r="ASM1" s="37"/>
      <c r="ASN1" s="37"/>
      <c r="ASO1" s="37"/>
      <c r="ASP1" s="37"/>
      <c r="ASQ1" s="37"/>
      <c r="ASR1" s="37"/>
      <c r="ASS1" s="17"/>
      <c r="AST1" s="37"/>
      <c r="ASU1" s="37"/>
      <c r="ASV1" s="37"/>
      <c r="ASW1" s="37"/>
      <c r="ASX1" s="37"/>
      <c r="ASY1" s="37"/>
      <c r="ASZ1" s="37"/>
      <c r="ATA1" s="37"/>
      <c r="ATB1" s="37"/>
      <c r="ATC1" s="37"/>
      <c r="ATD1" s="37"/>
      <c r="ATE1" s="37"/>
      <c r="ATF1" s="37"/>
      <c r="ATG1" s="37"/>
      <c r="ATH1" s="37"/>
      <c r="ATI1" s="37"/>
      <c r="ATJ1" s="37"/>
      <c r="ATK1" s="37"/>
      <c r="ATL1" s="37"/>
      <c r="ATM1" s="37"/>
      <c r="ATN1" s="37"/>
      <c r="ATO1" s="37"/>
      <c r="ATP1" s="37"/>
      <c r="ATQ1" s="37"/>
      <c r="ATR1" s="37"/>
      <c r="ATS1" s="37"/>
      <c r="ATT1" s="37"/>
      <c r="ATU1" s="37"/>
      <c r="ATV1" s="17"/>
      <c r="ATW1" s="37"/>
      <c r="ATX1" s="37"/>
      <c r="ATY1" s="37"/>
      <c r="ATZ1" s="37"/>
      <c r="AUA1" s="37"/>
      <c r="AUB1" s="37"/>
      <c r="AUC1" s="37"/>
      <c r="AUD1" s="37"/>
      <c r="AUE1" s="37"/>
      <c r="AUF1" s="37"/>
      <c r="AUG1" s="37"/>
      <c r="AUH1" s="37"/>
      <c r="AUI1" s="37"/>
      <c r="AUJ1" s="37"/>
      <c r="AUK1" s="37"/>
      <c r="AUL1" s="37"/>
      <c r="AUM1" s="37"/>
      <c r="AUN1" s="37"/>
      <c r="AUO1" s="37"/>
      <c r="AUP1" s="37"/>
      <c r="AUQ1" s="37"/>
      <c r="AUR1" s="37"/>
      <c r="AUS1" s="37"/>
      <c r="AUT1" s="37"/>
      <c r="AUU1" s="37"/>
      <c r="AUV1" s="37"/>
      <c r="AUW1" s="37"/>
      <c r="AUX1" s="37"/>
      <c r="AUY1" s="17"/>
      <c r="AUZ1" s="37"/>
      <c r="AVA1" s="37"/>
      <c r="AVB1" s="37"/>
      <c r="AVC1" s="37"/>
      <c r="AVD1" s="37"/>
      <c r="AVE1" s="37"/>
      <c r="AVF1" s="37"/>
      <c r="AVG1" s="37"/>
      <c r="AVH1" s="37"/>
      <c r="AVI1" s="37"/>
      <c r="AVJ1" s="37"/>
      <c r="AVK1" s="37"/>
      <c r="AVL1" s="37"/>
      <c r="AVM1" s="37"/>
      <c r="AVN1" s="37"/>
      <c r="AVO1" s="37"/>
      <c r="AVP1" s="37"/>
      <c r="AVQ1" s="37"/>
      <c r="AVR1" s="37"/>
      <c r="AVS1" s="37"/>
      <c r="AVT1" s="37"/>
      <c r="AVU1" s="37"/>
      <c r="AVV1" s="37"/>
      <c r="AVW1" s="37"/>
      <c r="AVX1" s="37"/>
      <c r="AVY1" s="37"/>
      <c r="AVZ1" s="37"/>
      <c r="AWA1" s="37"/>
      <c r="AWB1" s="17"/>
      <c r="AWC1" s="37"/>
      <c r="AWD1" s="37"/>
      <c r="AWE1" s="37"/>
      <c r="AWF1" s="37"/>
      <c r="AWG1" s="37"/>
      <c r="AWH1" s="37"/>
      <c r="AWI1" s="37"/>
      <c r="AWJ1" s="37"/>
      <c r="AWK1" s="37"/>
      <c r="AWL1" s="37"/>
      <c r="AWM1" s="37"/>
      <c r="AWN1" s="37"/>
      <c r="AWO1" s="37"/>
      <c r="AWP1" s="37"/>
      <c r="AWQ1" s="37"/>
      <c r="AWR1" s="37"/>
      <c r="AWS1" s="37"/>
      <c r="AWT1" s="37"/>
      <c r="AWU1" s="37"/>
      <c r="AWV1" s="37"/>
      <c r="AWW1" s="37"/>
      <c r="AWX1" s="37"/>
      <c r="AWY1" s="37"/>
      <c r="AWZ1" s="37"/>
      <c r="AXA1" s="37"/>
      <c r="AXB1" s="37"/>
      <c r="AXC1" s="37"/>
      <c r="AXD1" s="37"/>
      <c r="AXE1" s="17"/>
      <c r="AXF1" s="37"/>
      <c r="AXG1" s="37"/>
      <c r="AXH1" s="37"/>
      <c r="AXI1" s="37"/>
      <c r="AXJ1" s="37"/>
      <c r="AXK1" s="37"/>
      <c r="AXL1" s="37"/>
      <c r="AXM1" s="37"/>
      <c r="AXN1" s="37"/>
      <c r="AXO1" s="37"/>
      <c r="AXP1" s="37"/>
      <c r="AXQ1" s="37"/>
      <c r="AXR1" s="37"/>
      <c r="AXS1" s="37"/>
      <c r="AXT1" s="37"/>
      <c r="AXU1" s="37"/>
      <c r="AXV1" s="37"/>
      <c r="AXW1" s="37"/>
      <c r="AXX1" s="37"/>
      <c r="AXY1" s="37"/>
      <c r="AXZ1" s="37"/>
      <c r="AYA1" s="37"/>
      <c r="AYB1" s="37"/>
      <c r="AYC1" s="37"/>
      <c r="AYD1" s="37"/>
      <c r="AYE1" s="37"/>
      <c r="AYF1" s="37"/>
      <c r="AYG1" s="37"/>
      <c r="AYH1" s="17"/>
      <c r="AYI1" s="37"/>
      <c r="AYJ1" s="37"/>
      <c r="AYK1" s="37"/>
      <c r="AYL1" s="37"/>
      <c r="AYM1" s="37"/>
      <c r="AYN1" s="37"/>
      <c r="AYO1" s="37"/>
      <c r="AYP1" s="37"/>
      <c r="AYQ1" s="37"/>
      <c r="AYR1" s="37"/>
      <c r="AYS1" s="37"/>
      <c r="AYT1" s="37"/>
      <c r="AYU1" s="37"/>
      <c r="AYV1" s="37"/>
      <c r="AYW1" s="37"/>
      <c r="AYX1" s="37"/>
      <c r="AYY1" s="37"/>
      <c r="AYZ1" s="37"/>
      <c r="AZA1" s="37"/>
      <c r="AZB1" s="37"/>
      <c r="AZC1" s="37"/>
      <c r="AZD1" s="37"/>
      <c r="AZE1" s="37"/>
      <c r="AZF1" s="37"/>
      <c r="AZG1" s="37"/>
      <c r="AZH1" s="37"/>
      <c r="AZI1" s="37"/>
      <c r="AZJ1" s="37"/>
      <c r="AZK1" s="17"/>
      <c r="AZL1" s="37"/>
      <c r="AZM1" s="37"/>
      <c r="AZN1" s="37"/>
      <c r="AZO1" s="37"/>
      <c r="AZP1" s="37"/>
      <c r="AZQ1" s="37"/>
      <c r="AZR1" s="37"/>
      <c r="AZS1" s="37"/>
      <c r="AZT1" s="37"/>
      <c r="AZU1" s="37"/>
      <c r="AZV1" s="37"/>
      <c r="AZW1" s="37"/>
      <c r="AZX1" s="37"/>
      <c r="AZY1" s="37"/>
      <c r="AZZ1" s="37"/>
      <c r="BAA1" s="37"/>
      <c r="BAB1" s="37"/>
      <c r="BAC1" s="37"/>
      <c r="BAD1" s="37"/>
      <c r="BAE1" s="37"/>
      <c r="BAF1" s="37"/>
      <c r="BAG1" s="37"/>
      <c r="BAH1" s="37"/>
      <c r="BAI1" s="37"/>
      <c r="BAJ1" s="37"/>
      <c r="BAK1" s="37"/>
      <c r="BAL1" s="37"/>
      <c r="BAM1" s="37"/>
      <c r="BAN1" s="17"/>
      <c r="BAO1" s="37"/>
      <c r="BAP1" s="37"/>
      <c r="BAQ1" s="37"/>
      <c r="BAR1" s="37"/>
      <c r="BAS1" s="37"/>
      <c r="BAT1" s="37"/>
      <c r="BAU1" s="37"/>
      <c r="BAV1" s="37"/>
      <c r="BAW1" s="37"/>
      <c r="BAX1" s="37"/>
      <c r="BAY1" s="37"/>
      <c r="BAZ1" s="37"/>
      <c r="BBA1" s="37"/>
      <c r="BBB1" s="37"/>
      <c r="BBC1" s="37"/>
      <c r="BBD1" s="37"/>
      <c r="BBE1" s="37"/>
      <c r="BBF1" s="37"/>
      <c r="BBG1" s="37"/>
      <c r="BBH1" s="37"/>
      <c r="BBI1" s="37"/>
      <c r="BBJ1" s="37"/>
      <c r="BBK1" s="37"/>
      <c r="BBL1" s="37"/>
      <c r="BBM1" s="37"/>
      <c r="BBN1" s="37"/>
      <c r="BBO1" s="37"/>
      <c r="BBP1" s="37"/>
      <c r="BBQ1" s="17"/>
      <c r="BBR1" s="37"/>
      <c r="BBS1" s="37"/>
      <c r="BBT1" s="37"/>
      <c r="BBU1" s="37"/>
      <c r="BBV1" s="37"/>
      <c r="BBW1" s="37"/>
      <c r="BBX1" s="37"/>
      <c r="BBY1" s="37"/>
      <c r="BBZ1" s="37"/>
      <c r="BCA1" s="37"/>
      <c r="BCB1" s="37"/>
      <c r="BCC1" s="37"/>
      <c r="BCD1" s="37"/>
      <c r="BCE1" s="37"/>
      <c r="BCF1" s="37"/>
      <c r="BCG1" s="37"/>
      <c r="BCH1" s="37"/>
      <c r="BCI1" s="37"/>
      <c r="BCJ1" s="37"/>
      <c r="BCK1" s="37"/>
      <c r="BCL1" s="37"/>
      <c r="BCM1" s="37"/>
      <c r="BCN1" s="37"/>
      <c r="BCO1" s="37"/>
      <c r="BCP1" s="37"/>
      <c r="BCQ1" s="37"/>
      <c r="BCR1" s="37"/>
      <c r="BCS1" s="37"/>
      <c r="BCT1" s="17"/>
      <c r="BCU1" s="37"/>
      <c r="BCV1" s="37"/>
      <c r="BCW1" s="37"/>
      <c r="BCX1" s="37"/>
      <c r="BCY1" s="37"/>
      <c r="BCZ1" s="37"/>
      <c r="BDA1" s="37"/>
      <c r="BDB1" s="37"/>
      <c r="BDC1" s="37"/>
      <c r="BDD1" s="37"/>
      <c r="BDE1" s="37"/>
      <c r="BDF1" s="37"/>
      <c r="BDG1" s="37"/>
      <c r="BDH1" s="37"/>
      <c r="BDI1" s="37"/>
      <c r="BDJ1" s="37"/>
      <c r="BDK1" s="37"/>
      <c r="BDL1" s="37"/>
      <c r="BDM1" s="37"/>
      <c r="BDN1" s="37"/>
      <c r="BDO1" s="37"/>
      <c r="BDP1" s="37"/>
      <c r="BDQ1" s="37"/>
      <c r="BDR1" s="37"/>
      <c r="BDS1" s="37"/>
      <c r="BDT1" s="37"/>
      <c r="BDU1" s="37"/>
      <c r="BDV1" s="37"/>
      <c r="BDW1" s="17"/>
      <c r="BDX1" s="37"/>
      <c r="BDY1" s="37"/>
      <c r="BDZ1" s="37"/>
      <c r="BEA1" s="37"/>
      <c r="BEB1" s="37"/>
      <c r="BEC1" s="37"/>
      <c r="BED1" s="37"/>
      <c r="BEE1" s="37"/>
      <c r="BEF1" s="37"/>
      <c r="BEG1" s="37"/>
      <c r="BEH1" s="37"/>
      <c r="BEI1" s="37"/>
      <c r="BEJ1" s="37"/>
      <c r="BEK1" s="37"/>
      <c r="BEL1" s="37"/>
      <c r="BEM1" s="37"/>
      <c r="BEN1" s="37"/>
      <c r="BEO1" s="37"/>
      <c r="BEP1" s="37"/>
      <c r="BEQ1" s="37"/>
      <c r="BER1" s="37"/>
      <c r="BES1" s="37"/>
      <c r="BET1" s="37"/>
      <c r="BEU1" s="37"/>
      <c r="BEV1" s="37"/>
      <c r="BEW1" s="37"/>
      <c r="BEX1" s="37"/>
      <c r="BEY1" s="37"/>
      <c r="BEZ1" s="17"/>
      <c r="BFA1" s="37"/>
      <c r="BFB1" s="37"/>
      <c r="BFC1" s="37"/>
      <c r="BFD1" s="37"/>
      <c r="BFE1" s="37"/>
      <c r="BFF1" s="37"/>
      <c r="BFG1" s="37"/>
      <c r="BFH1" s="37"/>
      <c r="BFI1" s="37"/>
      <c r="BFJ1" s="37"/>
      <c r="BFK1" s="37"/>
      <c r="BFL1" s="37"/>
      <c r="BFM1" s="37"/>
      <c r="BFN1" s="37"/>
      <c r="BFO1" s="37"/>
      <c r="BFP1" s="37"/>
      <c r="BFQ1" s="37"/>
      <c r="BFR1" s="37"/>
      <c r="BFS1" s="37"/>
      <c r="BFT1" s="37"/>
      <c r="BFU1" s="37"/>
      <c r="BFV1" s="37"/>
      <c r="BFW1" s="37"/>
      <c r="BFX1" s="37"/>
      <c r="BFY1" s="37"/>
      <c r="BFZ1" s="37"/>
      <c r="BGA1" s="37"/>
      <c r="BGB1" s="37"/>
      <c r="BGC1" s="17"/>
      <c r="BGD1" s="37"/>
      <c r="BGE1" s="37"/>
      <c r="BGF1" s="37"/>
      <c r="BGG1" s="37"/>
      <c r="BGH1" s="37"/>
      <c r="BGI1" s="37"/>
      <c r="BGJ1" s="37"/>
      <c r="BGK1" s="37"/>
      <c r="BGL1" s="37"/>
      <c r="BGM1" s="37"/>
      <c r="BGN1" s="37"/>
      <c r="BGO1" s="37"/>
      <c r="BGP1" s="37"/>
      <c r="BGQ1" s="37"/>
      <c r="BGR1" s="37"/>
      <c r="BGS1" s="37"/>
      <c r="BGT1" s="37"/>
      <c r="BGU1" s="37"/>
      <c r="BGV1" s="37"/>
      <c r="BGW1" s="37"/>
      <c r="BGX1" s="37"/>
      <c r="BGY1" s="37"/>
      <c r="BGZ1" s="37"/>
      <c r="BHA1" s="37"/>
      <c r="BHB1" s="37"/>
      <c r="BHC1" s="37"/>
      <c r="BHD1" s="37"/>
      <c r="BHE1" s="37"/>
      <c r="BHF1" s="17"/>
      <c r="BHG1" s="37"/>
      <c r="BHH1" s="37"/>
      <c r="BHI1" s="37"/>
      <c r="BHJ1" s="37"/>
      <c r="BHK1" s="37"/>
      <c r="BHL1" s="37"/>
      <c r="BHM1" s="37"/>
      <c r="BHN1" s="37"/>
      <c r="BHO1" s="37"/>
      <c r="BHP1" s="37"/>
      <c r="BHQ1" s="37"/>
      <c r="BHR1" s="37"/>
      <c r="BHS1" s="37"/>
      <c r="BHT1" s="37"/>
      <c r="BHU1" s="37"/>
      <c r="BHV1" s="37"/>
      <c r="BHW1" s="37"/>
      <c r="BHX1" s="37"/>
      <c r="BHY1" s="37"/>
      <c r="BHZ1" s="37"/>
      <c r="BIA1" s="37"/>
      <c r="BIB1" s="37"/>
      <c r="BIC1" s="37"/>
      <c r="BID1" s="37"/>
      <c r="BIE1" s="37"/>
      <c r="BIF1" s="37"/>
      <c r="BIG1" s="37"/>
      <c r="BIH1" s="37"/>
      <c r="BII1" s="17"/>
      <c r="BIJ1" s="37"/>
      <c r="BIK1" s="37"/>
      <c r="BIL1" s="37"/>
      <c r="BIM1" s="37"/>
      <c r="BIN1" s="37"/>
      <c r="BIO1" s="37"/>
      <c r="BIP1" s="37"/>
      <c r="BIQ1" s="37"/>
      <c r="BIR1" s="37"/>
      <c r="BIS1" s="37"/>
      <c r="BIT1" s="37"/>
      <c r="BIU1" s="37"/>
      <c r="BIV1" s="37"/>
      <c r="BIW1" s="37"/>
      <c r="BIX1" s="37"/>
      <c r="BIY1" s="37"/>
      <c r="BIZ1" s="37"/>
      <c r="BJA1" s="37"/>
      <c r="BJB1" s="37"/>
      <c r="BJC1" s="37"/>
      <c r="BJD1" s="37"/>
      <c r="BJE1" s="37"/>
      <c r="BJF1" s="37"/>
      <c r="BJG1" s="37"/>
      <c r="BJH1" s="37"/>
      <c r="BJI1" s="37"/>
      <c r="BJJ1" s="37"/>
      <c r="BJK1" s="37"/>
      <c r="BJL1" s="17"/>
      <c r="BJM1" s="37"/>
      <c r="BJN1" s="37"/>
      <c r="BJO1" s="37"/>
      <c r="BJP1" s="37"/>
      <c r="BJQ1" s="37"/>
      <c r="BJR1" s="37"/>
      <c r="BJS1" s="37"/>
      <c r="BJT1" s="37"/>
      <c r="BJU1" s="37"/>
      <c r="BJV1" s="37"/>
      <c r="BJW1" s="37"/>
      <c r="BJX1" s="37"/>
      <c r="BJY1" s="37"/>
      <c r="BJZ1" s="37"/>
      <c r="BKA1" s="37"/>
      <c r="BKB1" s="37"/>
      <c r="BKC1" s="37"/>
      <c r="BKD1" s="37"/>
      <c r="BKE1" s="37"/>
      <c r="BKF1" s="37"/>
      <c r="BKG1" s="37"/>
      <c r="BKH1" s="37"/>
      <c r="BKI1" s="37"/>
      <c r="BKJ1" s="37"/>
      <c r="BKK1" s="37"/>
      <c r="BKL1" s="37"/>
      <c r="BKM1" s="37"/>
      <c r="BKN1" s="37"/>
      <c r="BKO1" s="17"/>
      <c r="BKP1" s="37"/>
      <c r="BKQ1" s="37"/>
      <c r="BKR1" s="37"/>
      <c r="BKS1" s="37"/>
      <c r="BKT1" s="37"/>
      <c r="BKU1" s="37"/>
      <c r="BKV1" s="37"/>
      <c r="BKW1" s="37"/>
      <c r="BKX1" s="37"/>
      <c r="BKY1" s="37"/>
      <c r="BKZ1" s="37"/>
      <c r="BLA1" s="37"/>
      <c r="BLB1" s="37"/>
      <c r="BLC1" s="37"/>
      <c r="BLD1" s="37"/>
      <c r="BLE1" s="37"/>
      <c r="BLF1" s="37"/>
      <c r="BLG1" s="37"/>
      <c r="BLH1" s="37"/>
      <c r="BLI1" s="37"/>
      <c r="BLJ1" s="37"/>
      <c r="BLK1" s="37"/>
      <c r="BLL1" s="37"/>
      <c r="BLM1" s="37"/>
      <c r="BLN1" s="37"/>
      <c r="BLO1" s="37"/>
      <c r="BLP1" s="37"/>
      <c r="BLQ1" s="37"/>
      <c r="BLR1" s="17"/>
      <c r="BLS1" s="37"/>
      <c r="BLT1" s="37"/>
      <c r="BLU1" s="37"/>
      <c r="BLV1" s="37"/>
      <c r="BLW1" s="37"/>
      <c r="BLX1" s="37"/>
      <c r="BLY1" s="37"/>
      <c r="BLZ1" s="37"/>
      <c r="BMA1" s="37"/>
      <c r="BMB1" s="37"/>
      <c r="BMC1" s="37"/>
      <c r="BMD1" s="37"/>
      <c r="BME1" s="37"/>
      <c r="BMF1" s="37"/>
      <c r="BMG1" s="37"/>
      <c r="BMH1" s="37"/>
      <c r="BMI1" s="37"/>
      <c r="BMJ1" s="37"/>
      <c r="BMK1" s="37"/>
      <c r="BML1" s="37"/>
      <c r="BMM1" s="37"/>
      <c r="BMN1" s="37"/>
      <c r="BMO1" s="37"/>
      <c r="BMP1" s="37"/>
      <c r="BMQ1" s="37"/>
      <c r="BMR1" s="37"/>
      <c r="BMS1" s="37"/>
      <c r="BMT1" s="37"/>
      <c r="BMU1" s="17"/>
      <c r="BMV1" s="37"/>
      <c r="BMW1" s="37"/>
      <c r="BMX1" s="37"/>
      <c r="BMY1" s="37"/>
      <c r="BMZ1" s="37"/>
      <c r="BNA1" s="37"/>
      <c r="BNB1" s="37"/>
      <c r="BNC1" s="37"/>
      <c r="BND1" s="37"/>
      <c r="BNE1" s="37"/>
      <c r="BNF1" s="37"/>
      <c r="BNG1" s="37"/>
      <c r="BNH1" s="37"/>
      <c r="BNI1" s="37"/>
      <c r="BNJ1" s="37"/>
      <c r="BNK1" s="37"/>
      <c r="BNL1" s="37"/>
      <c r="BNM1" s="37"/>
      <c r="BNN1" s="37"/>
      <c r="BNO1" s="37"/>
      <c r="BNP1" s="37"/>
      <c r="BNQ1" s="37"/>
      <c r="BNR1" s="37"/>
      <c r="BNS1" s="37"/>
      <c r="BNT1" s="37"/>
      <c r="BNU1" s="37"/>
      <c r="BNV1" s="37"/>
      <c r="BNW1" s="37"/>
      <c r="BNX1" s="17"/>
      <c r="BNY1" s="37"/>
      <c r="BNZ1" s="37"/>
      <c r="BOA1" s="37"/>
      <c r="BOB1" s="37"/>
      <c r="BOC1" s="37"/>
      <c r="BOD1" s="37"/>
      <c r="BOE1" s="37"/>
      <c r="BOF1" s="37"/>
      <c r="BOG1" s="37"/>
      <c r="BOH1" s="37"/>
      <c r="BOI1" s="37"/>
      <c r="BOJ1" s="37"/>
      <c r="BOK1" s="37"/>
      <c r="BOL1" s="37"/>
      <c r="BOM1" s="37"/>
      <c r="BON1" s="37"/>
      <c r="BOO1" s="37"/>
      <c r="BOP1" s="37"/>
      <c r="BOQ1" s="37"/>
      <c r="BOR1" s="37"/>
      <c r="BOS1" s="37"/>
      <c r="BOT1" s="37"/>
      <c r="BOU1" s="37"/>
      <c r="BOV1" s="37"/>
      <c r="BOW1" s="37"/>
      <c r="BOX1" s="37"/>
      <c r="BOY1" s="37"/>
      <c r="BOZ1" s="37"/>
      <c r="BPA1" s="17"/>
      <c r="BPB1" s="37"/>
      <c r="BPC1" s="37"/>
      <c r="BPD1" s="37"/>
      <c r="BPE1" s="37"/>
      <c r="BPF1" s="37"/>
      <c r="BPG1" s="37"/>
      <c r="BPH1" s="37"/>
      <c r="BPI1" s="37"/>
      <c r="BPJ1" s="37"/>
      <c r="BPK1" s="37"/>
      <c r="BPL1" s="37"/>
      <c r="BPM1" s="37"/>
      <c r="BPN1" s="37"/>
      <c r="BPO1" s="37"/>
      <c r="BPP1" s="37"/>
      <c r="BPQ1" s="37"/>
      <c r="BPR1" s="37"/>
      <c r="BPS1" s="37"/>
      <c r="BPT1" s="37"/>
      <c r="BPU1" s="37"/>
      <c r="BPV1" s="37"/>
      <c r="BPW1" s="37"/>
      <c r="BPX1" s="37"/>
      <c r="BPY1" s="37"/>
      <c r="BPZ1" s="37"/>
      <c r="BQA1" s="37"/>
      <c r="BQB1" s="37"/>
      <c r="BQC1" s="37"/>
      <c r="BQD1" s="17"/>
      <c r="BQE1" s="37"/>
      <c r="BQF1" s="37"/>
      <c r="BQG1" s="37"/>
      <c r="BQH1" s="37"/>
      <c r="BQI1" s="37"/>
      <c r="BQJ1" s="37"/>
      <c r="BQK1" s="37"/>
      <c r="BQL1" s="37"/>
      <c r="BQM1" s="37"/>
      <c r="BQN1" s="37"/>
      <c r="BQO1" s="37"/>
      <c r="BQP1" s="37"/>
      <c r="BQQ1" s="37"/>
      <c r="BQR1" s="37"/>
      <c r="BQS1" s="37"/>
      <c r="BQT1" s="37"/>
      <c r="BQU1" s="37"/>
      <c r="BQV1" s="37"/>
      <c r="BQW1" s="37"/>
      <c r="BQX1" s="37"/>
      <c r="BQY1" s="37"/>
      <c r="BQZ1" s="37"/>
      <c r="BRA1" s="37"/>
      <c r="BRB1" s="37"/>
      <c r="BRC1" s="37"/>
      <c r="BRD1" s="37"/>
      <c r="BRE1" s="37"/>
      <c r="BRF1" s="37"/>
      <c r="BRG1" s="17"/>
      <c r="BRH1" s="37"/>
      <c r="BRI1" s="37"/>
      <c r="BRJ1" s="37"/>
      <c r="BRK1" s="37"/>
      <c r="BRL1" s="37"/>
      <c r="BRM1" s="37"/>
      <c r="BRN1" s="37"/>
      <c r="BRO1" s="37"/>
      <c r="BRP1" s="37"/>
      <c r="BRQ1" s="37"/>
      <c r="BRR1" s="37"/>
      <c r="BRS1" s="37"/>
      <c r="BRT1" s="37"/>
      <c r="BRU1" s="37"/>
      <c r="BRV1" s="37"/>
      <c r="BRW1" s="37"/>
      <c r="BRX1" s="37"/>
      <c r="BRY1" s="37"/>
      <c r="BRZ1" s="37"/>
      <c r="BSA1" s="37"/>
      <c r="BSB1" s="37"/>
      <c r="BSC1" s="37"/>
      <c r="BSD1" s="37"/>
      <c r="BSE1" s="37"/>
      <c r="BSF1" s="37"/>
      <c r="BSG1" s="37"/>
      <c r="BSH1" s="37"/>
      <c r="BSI1" s="37"/>
      <c r="BSJ1" s="17"/>
      <c r="BSK1" s="37"/>
      <c r="BSL1" s="37"/>
      <c r="BSM1" s="37"/>
      <c r="BSN1" s="37"/>
      <c r="BSO1" s="37"/>
      <c r="BSP1" s="37"/>
      <c r="BSQ1" s="37"/>
      <c r="BSR1" s="37"/>
      <c r="BSS1" s="37"/>
      <c r="BST1" s="37"/>
      <c r="BSU1" s="37"/>
      <c r="BSV1" s="37"/>
      <c r="BSW1" s="37"/>
      <c r="BSX1" s="37"/>
      <c r="BSY1" s="37"/>
      <c r="BSZ1" s="37"/>
      <c r="BTA1" s="37"/>
      <c r="BTB1" s="37"/>
      <c r="BTC1" s="37"/>
      <c r="BTD1" s="37"/>
      <c r="BTE1" s="37"/>
      <c r="BTF1" s="37"/>
      <c r="BTG1" s="37"/>
      <c r="BTH1" s="37"/>
      <c r="BTI1" s="37"/>
      <c r="BTJ1" s="37"/>
      <c r="BTK1" s="37"/>
      <c r="BTL1" s="37"/>
      <c r="BTM1" s="17"/>
      <c r="BTN1" s="37"/>
      <c r="BTO1" s="37"/>
      <c r="BTP1" s="37"/>
      <c r="BTQ1" s="37"/>
      <c r="BTR1" s="37"/>
      <c r="BTS1" s="37"/>
      <c r="BTT1" s="37"/>
      <c r="BTU1" s="37"/>
      <c r="BTV1" s="37"/>
      <c r="BTW1" s="37"/>
      <c r="BTX1" s="37"/>
      <c r="BTY1" s="37"/>
      <c r="BTZ1" s="37"/>
      <c r="BUA1" s="37"/>
      <c r="BUB1" s="37"/>
      <c r="BUC1" s="37"/>
      <c r="BUD1" s="37"/>
      <c r="BUE1" s="37"/>
      <c r="BUF1" s="37"/>
      <c r="BUG1" s="37"/>
      <c r="BUH1" s="37"/>
      <c r="BUI1" s="37"/>
      <c r="BUJ1" s="37"/>
      <c r="BUK1" s="37"/>
      <c r="BUL1" s="37"/>
      <c r="BUM1" s="37"/>
      <c r="BUN1" s="37"/>
      <c r="BUO1" s="37"/>
      <c r="BUP1" s="17"/>
      <c r="BUQ1" s="37"/>
      <c r="BUR1" s="37"/>
      <c r="BUS1" s="37"/>
      <c r="BUT1" s="37"/>
      <c r="BUU1" s="37"/>
      <c r="BUV1" s="37"/>
      <c r="BUW1" s="37"/>
      <c r="BUX1" s="37"/>
      <c r="BUY1" s="37"/>
      <c r="BUZ1" s="37"/>
      <c r="BVA1" s="37"/>
      <c r="BVB1" s="37"/>
      <c r="BVC1" s="37"/>
      <c r="BVD1" s="37"/>
      <c r="BVE1" s="37"/>
      <c r="BVF1" s="37"/>
      <c r="BVG1" s="37"/>
      <c r="BVH1" s="37"/>
      <c r="BVI1" s="37"/>
      <c r="BVJ1" s="37"/>
      <c r="BVK1" s="37"/>
      <c r="BVL1" s="37"/>
      <c r="BVM1" s="37"/>
      <c r="BVN1" s="37"/>
      <c r="BVO1" s="37"/>
      <c r="BVP1" s="37"/>
      <c r="BVQ1" s="37"/>
      <c r="BVR1" s="37"/>
      <c r="BVS1" s="17"/>
      <c r="BVT1" s="37"/>
      <c r="BVU1" s="37"/>
      <c r="BVV1" s="37"/>
      <c r="BVW1" s="37"/>
      <c r="BVX1" s="37"/>
      <c r="BVY1" s="37"/>
      <c r="BVZ1" s="37"/>
      <c r="BWA1" s="37"/>
      <c r="BWB1" s="37"/>
      <c r="BWC1" s="37"/>
      <c r="BWD1" s="37"/>
      <c r="BWE1" s="37"/>
      <c r="BWF1" s="37"/>
      <c r="BWG1" s="37"/>
      <c r="BWH1" s="37"/>
      <c r="BWI1" s="37"/>
      <c r="BWJ1" s="37"/>
      <c r="BWK1" s="37"/>
      <c r="BWL1" s="37"/>
      <c r="BWM1" s="37"/>
      <c r="BWN1" s="37"/>
      <c r="BWO1" s="37"/>
      <c r="BWP1" s="37"/>
      <c r="BWQ1" s="37"/>
      <c r="BWR1" s="37"/>
      <c r="BWS1" s="37"/>
      <c r="BWT1" s="37"/>
      <c r="BWU1" s="37"/>
      <c r="BWV1" s="17"/>
      <c r="BWW1" s="37"/>
      <c r="BWX1" s="37"/>
      <c r="BWY1" s="37"/>
      <c r="BWZ1" s="37"/>
      <c r="BXA1" s="37"/>
      <c r="BXB1" s="37"/>
      <c r="BXC1" s="37"/>
      <c r="BXD1" s="37"/>
      <c r="BXE1" s="37"/>
      <c r="BXF1" s="37"/>
      <c r="BXG1" s="37"/>
      <c r="BXH1" s="37"/>
      <c r="BXI1" s="37"/>
      <c r="BXJ1" s="37"/>
      <c r="BXK1" s="37"/>
      <c r="BXL1" s="37"/>
      <c r="BXM1" s="37"/>
      <c r="BXN1" s="37"/>
      <c r="BXO1" s="37"/>
      <c r="BXP1" s="37"/>
      <c r="BXQ1" s="37"/>
      <c r="BXR1" s="37"/>
      <c r="BXS1" s="37"/>
      <c r="BXT1" s="37"/>
      <c r="BXU1" s="37"/>
      <c r="BXV1" s="37"/>
      <c r="BXW1" s="37"/>
      <c r="BXX1" s="37"/>
      <c r="BXY1" s="17"/>
      <c r="BXZ1" s="37"/>
      <c r="BYA1" s="37"/>
      <c r="BYB1" s="37"/>
      <c r="BYC1" s="37"/>
      <c r="BYD1" s="37"/>
      <c r="BYE1" s="37"/>
      <c r="BYF1" s="37"/>
      <c r="BYG1" s="37"/>
      <c r="BYH1" s="37"/>
      <c r="BYI1" s="37"/>
      <c r="BYJ1" s="37"/>
      <c r="BYK1" s="37"/>
      <c r="BYL1" s="37"/>
      <c r="BYM1" s="37"/>
      <c r="BYN1" s="37"/>
      <c r="BYO1" s="37"/>
      <c r="BYP1" s="37"/>
      <c r="BYQ1" s="37"/>
      <c r="BYR1" s="37"/>
      <c r="BYS1" s="37"/>
      <c r="BYT1" s="37"/>
      <c r="BYU1" s="37"/>
      <c r="BYV1" s="37"/>
      <c r="BYW1" s="37"/>
      <c r="BYX1" s="37"/>
      <c r="BYY1" s="37"/>
      <c r="BYZ1" s="37"/>
      <c r="BZA1" s="37"/>
      <c r="BZB1" s="17"/>
      <c r="BZC1" s="37"/>
      <c r="BZD1" s="37"/>
      <c r="BZE1" s="37"/>
      <c r="BZF1" s="37"/>
      <c r="BZG1" s="37"/>
      <c r="BZH1" s="37"/>
      <c r="BZI1" s="37"/>
      <c r="BZJ1" s="37"/>
      <c r="BZK1" s="37"/>
      <c r="BZL1" s="37"/>
      <c r="BZM1" s="37"/>
      <c r="BZN1" s="37"/>
      <c r="BZO1" s="37"/>
      <c r="BZP1" s="37"/>
      <c r="BZQ1" s="37"/>
      <c r="BZR1" s="37"/>
      <c r="BZS1" s="37"/>
      <c r="BZT1" s="37"/>
      <c r="BZU1" s="37"/>
      <c r="BZV1" s="37"/>
      <c r="BZW1" s="37"/>
      <c r="BZX1" s="37"/>
      <c r="BZY1" s="37"/>
      <c r="BZZ1" s="37"/>
      <c r="CAA1" s="37"/>
      <c r="CAB1" s="37"/>
      <c r="CAC1" s="37"/>
      <c r="CAD1" s="37"/>
      <c r="CAE1" s="17"/>
      <c r="CAF1" s="37"/>
      <c r="CAG1" s="37"/>
      <c r="CAH1" s="37"/>
      <c r="CAI1" s="37"/>
      <c r="CAJ1" s="37"/>
      <c r="CAK1" s="37"/>
      <c r="CAL1" s="37"/>
      <c r="CAM1" s="37"/>
      <c r="CAN1" s="37"/>
      <c r="CAO1" s="37"/>
      <c r="CAP1" s="37"/>
      <c r="CAQ1" s="37"/>
      <c r="CAR1" s="37"/>
      <c r="CAS1" s="37"/>
      <c r="CAT1" s="37"/>
      <c r="CAU1" s="37"/>
      <c r="CAV1" s="37"/>
      <c r="CAW1" s="37"/>
      <c r="CAX1" s="37"/>
      <c r="CAY1" s="37"/>
      <c r="CAZ1" s="37"/>
      <c r="CBA1" s="37"/>
      <c r="CBB1" s="37"/>
      <c r="CBC1" s="37"/>
      <c r="CBD1" s="37"/>
      <c r="CBE1" s="37"/>
      <c r="CBF1" s="37"/>
      <c r="CBG1" s="37"/>
      <c r="CBH1" s="17"/>
      <c r="CBI1" s="37"/>
      <c r="CBJ1" s="37"/>
      <c r="CBK1" s="37"/>
      <c r="CBL1" s="37"/>
      <c r="CBM1" s="37"/>
      <c r="CBN1" s="37"/>
      <c r="CBO1" s="37"/>
      <c r="CBP1" s="37"/>
      <c r="CBQ1" s="37"/>
      <c r="CBR1" s="37"/>
      <c r="CBS1" s="37"/>
      <c r="CBT1" s="37"/>
      <c r="CBU1" s="37"/>
      <c r="CBV1" s="37"/>
      <c r="CBW1" s="37"/>
      <c r="CBX1" s="37"/>
      <c r="CBY1" s="37"/>
      <c r="CBZ1" s="37"/>
      <c r="CCA1" s="37"/>
      <c r="CCB1" s="37"/>
      <c r="CCC1" s="37"/>
      <c r="CCD1" s="37"/>
      <c r="CCE1" s="37"/>
      <c r="CCF1" s="37"/>
      <c r="CCG1" s="37"/>
      <c r="CCH1" s="37"/>
      <c r="CCI1" s="37"/>
      <c r="CCJ1" s="37"/>
      <c r="CCK1" s="17"/>
      <c r="CCL1" s="37"/>
      <c r="CCM1" s="37"/>
      <c r="CCN1" s="37"/>
      <c r="CCO1" s="37"/>
      <c r="CCP1" s="37"/>
      <c r="CCQ1" s="37"/>
      <c r="CCR1" s="37"/>
      <c r="CCS1" s="37"/>
      <c r="CCT1" s="37"/>
      <c r="CCU1" s="37"/>
      <c r="CCV1" s="37"/>
      <c r="CCW1" s="37"/>
      <c r="CCX1" s="37"/>
      <c r="CCY1" s="37"/>
      <c r="CCZ1" s="37"/>
      <c r="CDA1" s="37"/>
      <c r="CDB1" s="37"/>
      <c r="CDC1" s="37"/>
      <c r="CDD1" s="37"/>
      <c r="CDE1" s="37"/>
      <c r="CDF1" s="37"/>
      <c r="CDG1" s="37"/>
      <c r="CDH1" s="37"/>
      <c r="CDI1" s="37"/>
      <c r="CDJ1" s="37"/>
      <c r="CDK1" s="37"/>
      <c r="CDL1" s="37"/>
      <c r="CDM1" s="37"/>
      <c r="CDN1" s="17"/>
      <c r="CDO1" s="37"/>
      <c r="CDP1" s="37"/>
      <c r="CDQ1" s="37"/>
      <c r="CDR1" s="37"/>
      <c r="CDS1" s="37"/>
      <c r="CDT1" s="37"/>
      <c r="CDU1" s="37"/>
      <c r="CDV1" s="37"/>
      <c r="CDW1" s="37"/>
      <c r="CDX1" s="37"/>
      <c r="CDY1" s="37"/>
      <c r="CDZ1" s="37"/>
      <c r="CEA1" s="37"/>
      <c r="CEB1" s="37"/>
      <c r="CEC1" s="37"/>
      <c r="CED1" s="37"/>
      <c r="CEE1" s="37"/>
      <c r="CEF1" s="37"/>
      <c r="CEG1" s="37"/>
      <c r="CEH1" s="37"/>
      <c r="CEI1" s="37"/>
      <c r="CEJ1" s="37"/>
      <c r="CEK1" s="37"/>
      <c r="CEL1" s="37"/>
      <c r="CEM1" s="37"/>
      <c r="CEN1" s="37"/>
      <c r="CEO1" s="37"/>
      <c r="CEP1" s="37"/>
      <c r="CEQ1" s="17"/>
      <c r="CER1" s="37"/>
      <c r="CES1" s="37"/>
      <c r="CET1" s="37"/>
      <c r="CEU1" s="37"/>
      <c r="CEV1" s="37"/>
      <c r="CEW1" s="37"/>
      <c r="CEX1" s="37"/>
      <c r="CEY1" s="37"/>
      <c r="CEZ1" s="37"/>
      <c r="CFA1" s="37"/>
      <c r="CFB1" s="37"/>
      <c r="CFC1" s="37"/>
      <c r="CFD1" s="37"/>
      <c r="CFE1" s="37"/>
      <c r="CFF1" s="37"/>
      <c r="CFG1" s="37"/>
      <c r="CFH1" s="37"/>
      <c r="CFI1" s="37"/>
      <c r="CFJ1" s="37"/>
      <c r="CFK1" s="37"/>
      <c r="CFL1" s="37"/>
      <c r="CFM1" s="37"/>
      <c r="CFN1" s="37"/>
      <c r="CFO1" s="37"/>
      <c r="CFP1" s="37"/>
      <c r="CFQ1" s="37"/>
      <c r="CFR1" s="37"/>
      <c r="CFS1" s="37"/>
      <c r="CFT1" s="17"/>
      <c r="CFU1" s="37"/>
      <c r="CFV1" s="37"/>
      <c r="CFW1" s="37"/>
      <c r="CFX1" s="37"/>
      <c r="CFY1" s="37"/>
      <c r="CFZ1" s="37"/>
      <c r="CGA1" s="37"/>
      <c r="CGB1" s="37"/>
      <c r="CGC1" s="37"/>
      <c r="CGD1" s="37"/>
      <c r="CGE1" s="37"/>
      <c r="CGF1" s="37"/>
      <c r="CGG1" s="37"/>
      <c r="CGH1" s="37"/>
      <c r="CGI1" s="37"/>
      <c r="CGJ1" s="37"/>
      <c r="CGK1" s="37"/>
      <c r="CGL1" s="37"/>
      <c r="CGM1" s="37"/>
      <c r="CGN1" s="37"/>
      <c r="CGO1" s="37"/>
      <c r="CGP1" s="37"/>
      <c r="CGQ1" s="37"/>
      <c r="CGR1" s="37"/>
      <c r="CGS1" s="37"/>
      <c r="CGT1" s="37"/>
      <c r="CGU1" s="37"/>
      <c r="CGV1" s="37"/>
      <c r="CGW1" s="17"/>
      <c r="CGX1" s="37"/>
      <c r="CGY1" s="37"/>
      <c r="CGZ1" s="37"/>
      <c r="CHA1" s="37"/>
      <c r="CHB1" s="37"/>
      <c r="CHC1" s="37"/>
      <c r="CHD1" s="37"/>
      <c r="CHE1" s="37"/>
      <c r="CHF1" s="37"/>
      <c r="CHG1" s="37"/>
      <c r="CHH1" s="37"/>
      <c r="CHI1" s="37"/>
      <c r="CHJ1" s="37"/>
      <c r="CHK1" s="37"/>
      <c r="CHL1" s="37"/>
      <c r="CHM1" s="37"/>
      <c r="CHN1" s="37"/>
      <c r="CHO1" s="37"/>
      <c r="CHP1" s="37"/>
      <c r="CHQ1" s="37"/>
      <c r="CHR1" s="37"/>
      <c r="CHS1" s="37"/>
      <c r="CHT1" s="37"/>
      <c r="CHU1" s="37"/>
      <c r="CHV1" s="37"/>
      <c r="CHW1" s="37"/>
      <c r="CHX1" s="37"/>
      <c r="CHY1" s="37"/>
      <c r="CHZ1" s="17"/>
      <c r="CIA1" s="37"/>
      <c r="CIB1" s="37"/>
      <c r="CIC1" s="37"/>
      <c r="CID1" s="37"/>
      <c r="CIE1" s="37"/>
      <c r="CIF1" s="37"/>
      <c r="CIG1" s="37"/>
      <c r="CIH1" s="37"/>
      <c r="CII1" s="37"/>
      <c r="CIJ1" s="37"/>
      <c r="CIK1" s="37"/>
      <c r="CIL1" s="37"/>
      <c r="CIM1" s="37"/>
      <c r="CIN1" s="37"/>
      <c r="CIO1" s="37"/>
      <c r="CIP1" s="37"/>
      <c r="CIQ1" s="37"/>
      <c r="CIR1" s="37"/>
      <c r="CIS1" s="37"/>
      <c r="CIT1" s="37"/>
      <c r="CIU1" s="37"/>
      <c r="CIV1" s="37"/>
      <c r="CIW1" s="37"/>
      <c r="CIX1" s="37"/>
      <c r="CIY1" s="37"/>
      <c r="CIZ1" s="37"/>
      <c r="CJA1" s="37"/>
      <c r="CJB1" s="37"/>
      <c r="CJC1" s="17"/>
      <c r="CJD1" s="37"/>
      <c r="CJE1" s="37"/>
      <c r="CJF1" s="37"/>
      <c r="CJG1" s="37"/>
      <c r="CJH1" s="37"/>
      <c r="CJI1" s="37"/>
      <c r="CJJ1" s="37"/>
      <c r="CJK1" s="37"/>
      <c r="CJL1" s="37"/>
      <c r="CJM1" s="37"/>
      <c r="CJN1" s="37"/>
      <c r="CJO1" s="37"/>
      <c r="CJP1" s="37"/>
      <c r="CJQ1" s="37"/>
      <c r="CJR1" s="37"/>
      <c r="CJS1" s="37"/>
      <c r="CJT1" s="37"/>
      <c r="CJU1" s="37"/>
      <c r="CJV1" s="37"/>
      <c r="CJW1" s="37"/>
      <c r="CJX1" s="37"/>
      <c r="CJY1" s="37"/>
      <c r="CJZ1" s="37"/>
      <c r="CKA1" s="37"/>
      <c r="CKB1" s="37"/>
      <c r="CKC1" s="37"/>
      <c r="CKD1" s="37"/>
      <c r="CKE1" s="37"/>
      <c r="CKF1" s="17"/>
      <c r="CKG1" s="37"/>
      <c r="CKH1" s="37"/>
      <c r="CKI1" s="37"/>
      <c r="CKJ1" s="37"/>
      <c r="CKK1" s="37"/>
      <c r="CKL1" s="37"/>
      <c r="CKM1" s="37"/>
      <c r="CKN1" s="37"/>
      <c r="CKO1" s="37"/>
      <c r="CKP1" s="37"/>
      <c r="CKQ1" s="37"/>
      <c r="CKR1" s="37"/>
      <c r="CKS1" s="37"/>
      <c r="CKT1" s="37"/>
      <c r="CKU1" s="37"/>
      <c r="CKV1" s="37"/>
      <c r="CKW1" s="37"/>
      <c r="CKX1" s="37"/>
      <c r="CKY1" s="37"/>
      <c r="CKZ1" s="37"/>
      <c r="CLA1" s="37"/>
      <c r="CLB1" s="37"/>
      <c r="CLC1" s="37"/>
      <c r="CLD1" s="37"/>
      <c r="CLE1" s="37"/>
      <c r="CLF1" s="37"/>
      <c r="CLG1" s="37"/>
      <c r="CLH1" s="37"/>
      <c r="CLI1" s="17"/>
      <c r="CLJ1" s="37"/>
      <c r="CLK1" s="37"/>
      <c r="CLL1" s="37"/>
      <c r="CLM1" s="37"/>
      <c r="CLN1" s="37"/>
      <c r="CLO1" s="37"/>
      <c r="CLP1" s="37"/>
      <c r="CLQ1" s="37"/>
      <c r="CLR1" s="37"/>
      <c r="CLS1" s="37"/>
      <c r="CLT1" s="37"/>
      <c r="CLU1" s="37"/>
      <c r="CLV1" s="37"/>
      <c r="CLW1" s="37"/>
      <c r="CLX1" s="37"/>
      <c r="CLY1" s="37"/>
      <c r="CLZ1" s="37"/>
      <c r="CMA1" s="37"/>
      <c r="CMB1" s="37"/>
      <c r="CMC1" s="37"/>
      <c r="CMD1" s="37"/>
      <c r="CME1" s="37"/>
      <c r="CMF1" s="37"/>
      <c r="CMG1" s="37"/>
      <c r="CMH1" s="37"/>
      <c r="CMI1" s="37"/>
      <c r="CMJ1" s="37"/>
      <c r="CMK1" s="37"/>
      <c r="CML1" s="17"/>
      <c r="CMM1" s="37"/>
      <c r="CMN1" s="37"/>
      <c r="CMO1" s="37"/>
      <c r="CMP1" s="37"/>
      <c r="CMQ1" s="37"/>
      <c r="CMR1" s="37"/>
      <c r="CMS1" s="37"/>
      <c r="CMT1" s="37"/>
      <c r="CMU1" s="37"/>
      <c r="CMV1" s="37"/>
      <c r="CMW1" s="37"/>
      <c r="CMX1" s="37"/>
      <c r="CMY1" s="37"/>
      <c r="CMZ1" s="37"/>
      <c r="CNA1" s="37"/>
      <c r="CNB1" s="37"/>
      <c r="CNC1" s="37"/>
      <c r="CND1" s="37"/>
      <c r="CNE1" s="37"/>
      <c r="CNF1" s="37"/>
      <c r="CNG1" s="37"/>
      <c r="CNH1" s="37"/>
      <c r="CNI1" s="37"/>
      <c r="CNJ1" s="37"/>
      <c r="CNK1" s="37"/>
      <c r="CNL1" s="37"/>
      <c r="CNM1" s="37"/>
      <c r="CNN1" s="37"/>
      <c r="CNO1" s="17"/>
      <c r="CNP1" s="37"/>
      <c r="CNQ1" s="37"/>
      <c r="CNR1" s="37"/>
      <c r="CNS1" s="37"/>
      <c r="CNT1" s="37"/>
      <c r="CNU1" s="37"/>
      <c r="CNV1" s="37"/>
      <c r="CNW1" s="37"/>
      <c r="CNX1" s="37"/>
      <c r="CNY1" s="37"/>
      <c r="CNZ1" s="37"/>
      <c r="COA1" s="37"/>
      <c r="COB1" s="37"/>
      <c r="COC1" s="37"/>
      <c r="COD1" s="37"/>
      <c r="COE1" s="37"/>
      <c r="COF1" s="37"/>
      <c r="COG1" s="37"/>
      <c r="COH1" s="37"/>
      <c r="COI1" s="37"/>
      <c r="COJ1" s="37"/>
      <c r="COK1" s="37"/>
      <c r="COL1" s="37"/>
      <c r="COM1" s="37"/>
      <c r="CON1" s="37"/>
      <c r="COO1" s="37"/>
      <c r="COP1" s="37"/>
      <c r="COQ1" s="37"/>
      <c r="COR1" s="17"/>
      <c r="COS1" s="37"/>
      <c r="COT1" s="37"/>
      <c r="COU1" s="37"/>
      <c r="COV1" s="37"/>
      <c r="COW1" s="37"/>
      <c r="COX1" s="37"/>
      <c r="COY1" s="37"/>
      <c r="COZ1" s="37"/>
      <c r="CPA1" s="37"/>
      <c r="CPB1" s="37"/>
      <c r="CPC1" s="37"/>
      <c r="CPD1" s="37"/>
      <c r="CPE1" s="37"/>
      <c r="CPF1" s="37"/>
      <c r="CPG1" s="37"/>
      <c r="CPH1" s="37"/>
      <c r="CPI1" s="37"/>
      <c r="CPJ1" s="37"/>
      <c r="CPK1" s="37"/>
      <c r="CPL1" s="37"/>
      <c r="CPM1" s="37"/>
      <c r="CPN1" s="37"/>
      <c r="CPO1" s="37"/>
      <c r="CPP1" s="37"/>
      <c r="CPQ1" s="37"/>
      <c r="CPR1" s="37"/>
      <c r="CPS1" s="37"/>
      <c r="CPT1" s="37"/>
      <c r="CPU1" s="17"/>
      <c r="CPV1" s="37"/>
      <c r="CPW1" s="37"/>
      <c r="CPX1" s="37"/>
      <c r="CPY1" s="37"/>
      <c r="CPZ1" s="37"/>
      <c r="CQA1" s="37"/>
      <c r="CQB1" s="37"/>
      <c r="CQC1" s="37"/>
      <c r="CQD1" s="37"/>
      <c r="CQE1" s="37"/>
      <c r="CQF1" s="37"/>
      <c r="CQG1" s="37"/>
      <c r="CQH1" s="37"/>
      <c r="CQI1" s="37"/>
      <c r="CQJ1" s="37"/>
      <c r="CQK1" s="37"/>
      <c r="CQL1" s="37"/>
      <c r="CQM1" s="37"/>
      <c r="CQN1" s="37"/>
      <c r="CQO1" s="37"/>
      <c r="CQP1" s="37"/>
      <c r="CQQ1" s="37"/>
      <c r="CQR1" s="37"/>
      <c r="CQS1" s="37"/>
      <c r="CQT1" s="37"/>
      <c r="CQU1" s="37"/>
      <c r="CQV1" s="37"/>
      <c r="CQW1" s="37"/>
      <c r="CQX1" s="17"/>
      <c r="CQY1" s="37"/>
      <c r="CQZ1" s="37"/>
      <c r="CRA1" s="37"/>
      <c r="CRB1" s="37"/>
      <c r="CRC1" s="37"/>
      <c r="CRD1" s="37"/>
      <c r="CRE1" s="37"/>
      <c r="CRF1" s="37"/>
      <c r="CRG1" s="37"/>
      <c r="CRH1" s="37"/>
      <c r="CRI1" s="37"/>
      <c r="CRJ1" s="37"/>
      <c r="CRK1" s="37"/>
      <c r="CRL1" s="37"/>
      <c r="CRM1" s="37"/>
      <c r="CRN1" s="37"/>
      <c r="CRO1" s="37"/>
      <c r="CRP1" s="37"/>
      <c r="CRQ1" s="37"/>
      <c r="CRR1" s="37"/>
      <c r="CRS1" s="37"/>
      <c r="CRT1" s="37"/>
      <c r="CRU1" s="37"/>
      <c r="CRV1" s="37"/>
      <c r="CRW1" s="37"/>
      <c r="CRX1" s="37"/>
      <c r="CRY1" s="37"/>
      <c r="CRZ1" s="37"/>
      <c r="CSA1" s="17"/>
      <c r="CSB1" s="37"/>
      <c r="CSC1" s="37"/>
      <c r="CSD1" s="37"/>
      <c r="CSE1" s="37"/>
      <c r="CSF1" s="37"/>
      <c r="CSG1" s="37"/>
      <c r="CSH1" s="37"/>
      <c r="CSI1" s="37"/>
      <c r="CSJ1" s="37"/>
      <c r="CSK1" s="37"/>
      <c r="CSL1" s="37"/>
      <c r="CSM1" s="37"/>
      <c r="CSN1" s="37"/>
      <c r="CSO1" s="37"/>
      <c r="CSP1" s="37"/>
      <c r="CSQ1" s="37"/>
      <c r="CSR1" s="37"/>
      <c r="CSS1" s="37"/>
      <c r="CST1" s="37"/>
      <c r="CSU1" s="37"/>
      <c r="CSV1" s="37"/>
      <c r="CSW1" s="37"/>
      <c r="CSX1" s="37"/>
      <c r="CSY1" s="37"/>
      <c r="CSZ1" s="37"/>
      <c r="CTA1" s="37"/>
      <c r="CTB1" s="37"/>
      <c r="CTC1" s="37"/>
      <c r="CTD1" s="17"/>
      <c r="CTE1" s="37"/>
      <c r="CTF1" s="37"/>
      <c r="CTG1" s="37"/>
      <c r="CTH1" s="37"/>
      <c r="CTI1" s="37"/>
      <c r="CTJ1" s="37"/>
      <c r="CTK1" s="37"/>
      <c r="CTL1" s="37"/>
      <c r="CTM1" s="37"/>
      <c r="CTN1" s="37"/>
      <c r="CTO1" s="37"/>
      <c r="CTP1" s="37"/>
      <c r="CTQ1" s="37"/>
      <c r="CTR1" s="37"/>
      <c r="CTS1" s="37"/>
      <c r="CTT1" s="37"/>
      <c r="CTU1" s="37"/>
      <c r="CTV1" s="37"/>
      <c r="CTW1" s="37"/>
      <c r="CTX1" s="37"/>
      <c r="CTY1" s="37"/>
      <c r="CTZ1" s="37"/>
      <c r="CUA1" s="37"/>
      <c r="CUB1" s="37"/>
      <c r="CUC1" s="37"/>
      <c r="CUD1" s="37"/>
      <c r="CUE1" s="37"/>
      <c r="CUF1" s="37"/>
      <c r="CUG1" s="17"/>
      <c r="CUH1" s="37"/>
      <c r="CUI1" s="37"/>
      <c r="CUJ1" s="37"/>
      <c r="CUK1" s="37"/>
      <c r="CUL1" s="37"/>
      <c r="CUM1" s="37"/>
      <c r="CUN1" s="37"/>
      <c r="CUO1" s="37"/>
      <c r="CUP1" s="37"/>
      <c r="CUQ1" s="37"/>
      <c r="CUR1" s="37"/>
      <c r="CUS1" s="37"/>
      <c r="CUT1" s="37"/>
      <c r="CUU1" s="37"/>
      <c r="CUV1" s="37"/>
      <c r="CUW1" s="37"/>
      <c r="CUX1" s="37"/>
      <c r="CUY1" s="37"/>
      <c r="CUZ1" s="37"/>
      <c r="CVA1" s="37"/>
      <c r="CVB1" s="37"/>
      <c r="CVC1" s="37"/>
      <c r="CVD1" s="37"/>
      <c r="CVE1" s="37"/>
      <c r="CVF1" s="37"/>
      <c r="CVG1" s="37"/>
      <c r="CVH1" s="37"/>
      <c r="CVI1" s="37"/>
      <c r="CVJ1" s="17"/>
      <c r="CVK1" s="37"/>
      <c r="CVL1" s="37"/>
      <c r="CVM1" s="37"/>
      <c r="CVN1" s="37"/>
      <c r="CVO1" s="37"/>
      <c r="CVP1" s="37"/>
      <c r="CVQ1" s="37"/>
      <c r="CVR1" s="37"/>
      <c r="CVS1" s="37"/>
      <c r="CVT1" s="37"/>
      <c r="CVU1" s="37"/>
      <c r="CVV1" s="37"/>
      <c r="CVW1" s="37"/>
      <c r="CVX1" s="37"/>
      <c r="CVY1" s="37"/>
      <c r="CVZ1" s="37"/>
      <c r="CWA1" s="37"/>
      <c r="CWB1" s="37"/>
      <c r="CWC1" s="37"/>
      <c r="CWD1" s="37"/>
      <c r="CWE1" s="37"/>
      <c r="CWF1" s="37"/>
      <c r="CWG1" s="37"/>
      <c r="CWH1" s="37"/>
      <c r="CWI1" s="37"/>
      <c r="CWJ1" s="37"/>
      <c r="CWK1" s="37"/>
      <c r="CWL1" s="37"/>
      <c r="CWM1" s="17"/>
      <c r="CWN1" s="37"/>
      <c r="CWO1" s="37"/>
      <c r="CWP1" s="37"/>
      <c r="CWQ1" s="37"/>
      <c r="CWR1" s="37"/>
      <c r="CWS1" s="37"/>
      <c r="CWT1" s="37"/>
      <c r="CWU1" s="37"/>
      <c r="CWV1" s="37"/>
      <c r="CWW1" s="37"/>
      <c r="CWX1" s="37"/>
      <c r="CWY1" s="37"/>
      <c r="CWZ1" s="37"/>
      <c r="CXA1" s="37"/>
      <c r="CXB1" s="37"/>
      <c r="CXC1" s="37"/>
      <c r="CXD1" s="37"/>
      <c r="CXE1" s="37"/>
      <c r="CXF1" s="37"/>
      <c r="CXG1" s="37"/>
      <c r="CXH1" s="37"/>
      <c r="CXI1" s="37"/>
      <c r="CXJ1" s="37"/>
      <c r="CXK1" s="37"/>
      <c r="CXL1" s="37"/>
      <c r="CXM1" s="37"/>
      <c r="CXN1" s="37"/>
      <c r="CXO1" s="37"/>
      <c r="CXP1" s="17"/>
      <c r="CXQ1" s="37"/>
      <c r="CXR1" s="37"/>
      <c r="CXS1" s="37"/>
      <c r="CXT1" s="37"/>
      <c r="CXU1" s="37"/>
      <c r="CXV1" s="37"/>
      <c r="CXW1" s="37"/>
      <c r="CXX1" s="37"/>
      <c r="CXY1" s="37"/>
      <c r="CXZ1" s="37"/>
      <c r="CYA1" s="37"/>
      <c r="CYB1" s="37"/>
      <c r="CYC1" s="37"/>
      <c r="CYD1" s="37"/>
      <c r="CYE1" s="37"/>
      <c r="CYF1" s="37"/>
      <c r="CYG1" s="37"/>
      <c r="CYH1" s="37"/>
      <c r="CYI1" s="37"/>
      <c r="CYJ1" s="37"/>
      <c r="CYK1" s="37"/>
      <c r="CYL1" s="37"/>
      <c r="CYM1" s="37"/>
      <c r="CYN1" s="37"/>
      <c r="CYO1" s="37"/>
      <c r="CYP1" s="37"/>
      <c r="CYQ1" s="37"/>
      <c r="CYR1" s="37"/>
      <c r="CYS1" s="17"/>
      <c r="CYT1" s="37"/>
      <c r="CYU1" s="37"/>
      <c r="CYV1" s="37"/>
      <c r="CYW1" s="37"/>
      <c r="CYX1" s="37"/>
      <c r="CYY1" s="37"/>
      <c r="CYZ1" s="37"/>
      <c r="CZA1" s="37"/>
      <c r="CZB1" s="37"/>
      <c r="CZC1" s="37"/>
      <c r="CZD1" s="37"/>
      <c r="CZE1" s="37"/>
      <c r="CZF1" s="37"/>
      <c r="CZG1" s="37"/>
      <c r="CZH1" s="37"/>
      <c r="CZI1" s="37"/>
      <c r="CZJ1" s="37"/>
      <c r="CZK1" s="37"/>
      <c r="CZL1" s="37"/>
      <c r="CZM1" s="37"/>
      <c r="CZN1" s="37"/>
      <c r="CZO1" s="37"/>
      <c r="CZP1" s="37"/>
      <c r="CZQ1" s="37"/>
      <c r="CZR1" s="37"/>
      <c r="CZS1" s="37"/>
      <c r="CZT1" s="37"/>
      <c r="CZU1" s="37"/>
      <c r="CZV1" s="17"/>
      <c r="CZW1" s="37"/>
      <c r="CZX1" s="37"/>
      <c r="CZY1" s="37"/>
      <c r="CZZ1" s="37"/>
      <c r="DAA1" s="37"/>
      <c r="DAB1" s="37"/>
      <c r="DAC1" s="37"/>
      <c r="DAD1" s="37"/>
      <c r="DAE1" s="37"/>
      <c r="DAF1" s="37"/>
      <c r="DAG1" s="37"/>
      <c r="DAH1" s="37"/>
      <c r="DAI1" s="37"/>
      <c r="DAJ1" s="37"/>
      <c r="DAK1" s="37"/>
      <c r="DAL1" s="37"/>
      <c r="DAM1" s="37"/>
      <c r="DAN1" s="37"/>
      <c r="DAO1" s="37"/>
      <c r="DAP1" s="37"/>
      <c r="DAQ1" s="37"/>
      <c r="DAR1" s="37"/>
      <c r="DAS1" s="37"/>
      <c r="DAT1" s="37"/>
      <c r="DAU1" s="37"/>
      <c r="DAV1" s="37"/>
      <c r="DAW1" s="37"/>
      <c r="DAX1" s="37"/>
      <c r="DAY1" s="17"/>
      <c r="DAZ1" s="37"/>
      <c r="DBA1" s="37"/>
      <c r="DBB1" s="37"/>
      <c r="DBC1" s="37"/>
      <c r="DBD1" s="37"/>
      <c r="DBE1" s="37"/>
      <c r="DBF1" s="37"/>
      <c r="DBG1" s="37"/>
      <c r="DBH1" s="37"/>
      <c r="DBI1" s="37"/>
      <c r="DBJ1" s="37"/>
      <c r="DBK1" s="37"/>
      <c r="DBL1" s="37"/>
      <c r="DBM1" s="37"/>
      <c r="DBN1" s="37"/>
      <c r="DBO1" s="37"/>
      <c r="DBP1" s="37"/>
      <c r="DBQ1" s="37"/>
      <c r="DBR1" s="37"/>
      <c r="DBS1" s="37"/>
      <c r="DBT1" s="37"/>
      <c r="DBU1" s="37"/>
      <c r="DBV1" s="37"/>
      <c r="DBW1" s="37"/>
      <c r="DBX1" s="37"/>
      <c r="DBY1" s="37"/>
      <c r="DBZ1" s="37"/>
      <c r="DCA1" s="37"/>
      <c r="DCB1" s="17"/>
      <c r="DCC1" s="37"/>
      <c r="DCD1" s="37"/>
      <c r="DCE1" s="37"/>
      <c r="DCF1" s="37"/>
      <c r="DCG1" s="37"/>
      <c r="DCH1" s="37"/>
      <c r="DCI1" s="37"/>
      <c r="DCJ1" s="37"/>
      <c r="DCK1" s="37"/>
      <c r="DCL1" s="37"/>
      <c r="DCM1" s="37"/>
      <c r="DCN1" s="37"/>
      <c r="DCO1" s="37"/>
      <c r="DCP1" s="37"/>
      <c r="DCQ1" s="37"/>
      <c r="DCR1" s="37"/>
      <c r="DCS1" s="37"/>
      <c r="DCT1" s="37"/>
      <c r="DCU1" s="37"/>
      <c r="DCV1" s="37"/>
      <c r="DCW1" s="37"/>
      <c r="DCX1" s="37"/>
      <c r="DCY1" s="37"/>
      <c r="DCZ1" s="37"/>
      <c r="DDA1" s="37"/>
      <c r="DDB1" s="37"/>
      <c r="DDC1" s="37"/>
      <c r="DDD1" s="37"/>
      <c r="DDE1" s="17"/>
      <c r="DDF1" s="37"/>
      <c r="DDG1" s="37"/>
      <c r="DDH1" s="37"/>
      <c r="DDI1" s="37"/>
      <c r="DDJ1" s="37"/>
      <c r="DDK1" s="37"/>
      <c r="DDL1" s="37"/>
      <c r="DDM1" s="37"/>
      <c r="DDN1" s="37"/>
      <c r="DDO1" s="37"/>
      <c r="DDP1" s="37"/>
      <c r="DDQ1" s="37"/>
      <c r="DDR1" s="37"/>
      <c r="DDS1" s="37"/>
      <c r="DDT1" s="37"/>
      <c r="DDU1" s="37"/>
      <c r="DDV1" s="37"/>
      <c r="DDW1" s="37"/>
      <c r="DDX1" s="37"/>
      <c r="DDY1" s="37"/>
      <c r="DDZ1" s="37"/>
      <c r="DEA1" s="37"/>
      <c r="DEB1" s="37"/>
      <c r="DEC1" s="37"/>
      <c r="DED1" s="37"/>
      <c r="DEE1" s="37"/>
      <c r="DEF1" s="37"/>
      <c r="DEG1" s="37"/>
      <c r="DEH1" s="17"/>
      <c r="DEI1" s="37"/>
      <c r="DEJ1" s="37"/>
      <c r="DEK1" s="37"/>
      <c r="DEL1" s="37"/>
      <c r="DEM1" s="37"/>
      <c r="DEN1" s="37"/>
      <c r="DEO1" s="37"/>
      <c r="DEP1" s="37"/>
      <c r="DEQ1" s="37"/>
      <c r="DER1" s="37"/>
      <c r="DES1" s="37"/>
      <c r="DET1" s="37"/>
      <c r="DEU1" s="37"/>
      <c r="DEV1" s="37"/>
      <c r="DEW1" s="37"/>
      <c r="DEX1" s="37"/>
      <c r="DEY1" s="37"/>
      <c r="DEZ1" s="37"/>
      <c r="DFA1" s="37"/>
      <c r="DFB1" s="37"/>
      <c r="DFC1" s="37"/>
      <c r="DFD1" s="37"/>
      <c r="DFE1" s="37"/>
      <c r="DFF1" s="37"/>
      <c r="DFG1" s="37"/>
      <c r="DFH1" s="37"/>
      <c r="DFI1" s="37"/>
      <c r="DFJ1" s="37"/>
      <c r="DFK1" s="17"/>
      <c r="DFL1" s="37"/>
      <c r="DFM1" s="37"/>
      <c r="DFN1" s="37"/>
      <c r="DFO1" s="37"/>
      <c r="DFP1" s="37"/>
      <c r="DFQ1" s="37"/>
      <c r="DFR1" s="37"/>
      <c r="DFS1" s="37"/>
      <c r="DFT1" s="37"/>
      <c r="DFU1" s="37"/>
      <c r="DFV1" s="37"/>
      <c r="DFW1" s="37"/>
      <c r="DFX1" s="37"/>
      <c r="DFY1" s="37"/>
      <c r="DFZ1" s="37"/>
      <c r="DGA1" s="37"/>
      <c r="DGB1" s="37"/>
      <c r="DGC1" s="37"/>
      <c r="DGD1" s="37"/>
      <c r="DGE1" s="37"/>
      <c r="DGF1" s="37"/>
      <c r="DGG1" s="37"/>
      <c r="DGH1" s="37"/>
      <c r="DGI1" s="37"/>
      <c r="DGJ1" s="37"/>
      <c r="DGK1" s="37"/>
      <c r="DGL1" s="37"/>
      <c r="DGM1" s="37"/>
      <c r="DGN1" s="17"/>
      <c r="DGO1" s="37"/>
      <c r="DGP1" s="37"/>
      <c r="DGQ1" s="37"/>
      <c r="DGR1" s="37"/>
      <c r="DGS1" s="37"/>
      <c r="DGT1" s="37"/>
      <c r="DGU1" s="37"/>
      <c r="DGV1" s="37"/>
      <c r="DGW1" s="37"/>
      <c r="DGX1" s="37"/>
      <c r="DGY1" s="37"/>
      <c r="DGZ1" s="37"/>
      <c r="DHA1" s="37"/>
      <c r="DHB1" s="37"/>
      <c r="DHC1" s="37"/>
      <c r="DHD1" s="37"/>
      <c r="DHE1" s="37"/>
      <c r="DHF1" s="37"/>
      <c r="DHG1" s="37"/>
      <c r="DHH1" s="37"/>
      <c r="DHI1" s="37"/>
      <c r="DHJ1" s="37"/>
      <c r="DHK1" s="37"/>
      <c r="DHL1" s="37"/>
      <c r="DHM1" s="37"/>
      <c r="DHN1" s="37"/>
      <c r="DHO1" s="37"/>
      <c r="DHP1" s="37"/>
      <c r="DHQ1" s="17"/>
      <c r="DHR1" s="37"/>
      <c r="DHS1" s="37"/>
      <c r="DHT1" s="37"/>
      <c r="DHU1" s="37"/>
      <c r="DHV1" s="37"/>
      <c r="DHW1" s="37"/>
      <c r="DHX1" s="37"/>
      <c r="DHY1" s="37"/>
      <c r="DHZ1" s="37"/>
      <c r="DIA1" s="37"/>
      <c r="DIB1" s="37"/>
      <c r="DIC1" s="37"/>
      <c r="DID1" s="37"/>
      <c r="DIE1" s="37"/>
      <c r="DIF1" s="37"/>
      <c r="DIG1" s="37"/>
      <c r="DIH1" s="37"/>
      <c r="DII1" s="37"/>
      <c r="DIJ1" s="37"/>
      <c r="DIK1" s="37"/>
      <c r="DIL1" s="37"/>
      <c r="DIM1" s="37"/>
      <c r="DIN1" s="37"/>
      <c r="DIO1" s="37"/>
      <c r="DIP1" s="37"/>
      <c r="DIQ1" s="37"/>
      <c r="DIR1" s="37"/>
      <c r="DIS1" s="37"/>
      <c r="DIT1" s="17"/>
      <c r="DIU1" s="37"/>
      <c r="DIV1" s="37"/>
      <c r="DIW1" s="37"/>
      <c r="DIX1" s="37"/>
      <c r="DIY1" s="37"/>
      <c r="DIZ1" s="37"/>
      <c r="DJA1" s="37"/>
      <c r="DJB1" s="37"/>
      <c r="DJC1" s="37"/>
      <c r="DJD1" s="37"/>
      <c r="DJE1" s="37"/>
      <c r="DJF1" s="37"/>
      <c r="DJG1" s="37"/>
      <c r="DJH1" s="37"/>
      <c r="DJI1" s="37"/>
      <c r="DJJ1" s="37"/>
      <c r="DJK1" s="37"/>
      <c r="DJL1" s="37"/>
      <c r="DJM1" s="37"/>
      <c r="DJN1" s="37"/>
      <c r="DJO1" s="37"/>
      <c r="DJP1" s="37"/>
      <c r="DJQ1" s="37"/>
      <c r="DJR1" s="37"/>
      <c r="DJS1" s="37"/>
      <c r="DJT1" s="37"/>
      <c r="DJU1" s="37"/>
      <c r="DJV1" s="37"/>
      <c r="DJW1" s="17"/>
      <c r="DJX1" s="37"/>
      <c r="DJY1" s="37"/>
      <c r="DJZ1" s="37"/>
      <c r="DKA1" s="37"/>
      <c r="DKB1" s="37"/>
      <c r="DKC1" s="37"/>
      <c r="DKD1" s="37"/>
      <c r="DKE1" s="37"/>
      <c r="DKF1" s="37"/>
      <c r="DKG1" s="37"/>
      <c r="DKH1" s="37"/>
      <c r="DKI1" s="37"/>
      <c r="DKJ1" s="37"/>
      <c r="DKK1" s="37"/>
      <c r="DKL1" s="37"/>
      <c r="DKM1" s="37"/>
      <c r="DKN1" s="37"/>
      <c r="DKO1" s="37"/>
      <c r="DKP1" s="37"/>
      <c r="DKQ1" s="37"/>
      <c r="DKR1" s="37"/>
      <c r="DKS1" s="37"/>
      <c r="DKT1" s="37"/>
      <c r="DKU1" s="37"/>
      <c r="DKV1" s="37"/>
      <c r="DKW1" s="37"/>
      <c r="DKX1" s="37"/>
      <c r="DKY1" s="37"/>
      <c r="DKZ1" s="17"/>
      <c r="DLA1" s="37"/>
      <c r="DLB1" s="37"/>
      <c r="DLC1" s="37"/>
      <c r="DLD1" s="37"/>
      <c r="DLE1" s="37"/>
      <c r="DLF1" s="37"/>
      <c r="DLG1" s="37"/>
      <c r="DLH1" s="37"/>
      <c r="DLI1" s="37"/>
      <c r="DLJ1" s="37"/>
      <c r="DLK1" s="37"/>
      <c r="DLL1" s="37"/>
      <c r="DLM1" s="37"/>
      <c r="DLN1" s="37"/>
      <c r="DLO1" s="37"/>
      <c r="DLP1" s="37"/>
      <c r="DLQ1" s="37"/>
      <c r="DLR1" s="37"/>
      <c r="DLS1" s="37"/>
      <c r="DLT1" s="37"/>
      <c r="DLU1" s="37"/>
      <c r="DLV1" s="37"/>
      <c r="DLW1" s="37"/>
      <c r="DLX1" s="37"/>
      <c r="DLY1" s="37"/>
      <c r="DLZ1" s="37"/>
      <c r="DMA1" s="37"/>
      <c r="DMB1" s="37"/>
      <c r="DMC1" s="17"/>
      <c r="DMD1" s="37"/>
      <c r="DME1" s="37"/>
      <c r="DMF1" s="37"/>
      <c r="DMG1" s="37"/>
      <c r="DMH1" s="37"/>
      <c r="DMI1" s="37"/>
      <c r="DMJ1" s="37"/>
      <c r="DMK1" s="37"/>
      <c r="DML1" s="37"/>
      <c r="DMM1" s="37"/>
      <c r="DMN1" s="37"/>
      <c r="DMO1" s="37"/>
      <c r="DMP1" s="37"/>
      <c r="DMQ1" s="37"/>
      <c r="DMR1" s="37"/>
      <c r="DMS1" s="37"/>
      <c r="DMT1" s="37"/>
      <c r="DMU1" s="37"/>
      <c r="DMV1" s="37"/>
      <c r="DMW1" s="37"/>
      <c r="DMX1" s="37"/>
      <c r="DMY1" s="37"/>
      <c r="DMZ1" s="37"/>
      <c r="DNA1" s="37"/>
      <c r="DNB1" s="37"/>
      <c r="DNC1" s="37"/>
      <c r="DND1" s="37"/>
      <c r="DNE1" s="37"/>
      <c r="DNF1" s="17"/>
      <c r="DNG1" s="37"/>
      <c r="DNH1" s="37"/>
      <c r="DNI1" s="37"/>
      <c r="DNJ1" s="37"/>
      <c r="DNK1" s="37"/>
      <c r="DNL1" s="37"/>
      <c r="DNM1" s="37"/>
      <c r="DNN1" s="37"/>
      <c r="DNO1" s="37"/>
      <c r="DNP1" s="37"/>
      <c r="DNQ1" s="37"/>
      <c r="DNR1" s="37"/>
      <c r="DNS1" s="37"/>
      <c r="DNT1" s="37"/>
      <c r="DNU1" s="37"/>
      <c r="DNV1" s="37"/>
      <c r="DNW1" s="37"/>
      <c r="DNX1" s="37"/>
      <c r="DNY1" s="37"/>
      <c r="DNZ1" s="37"/>
      <c r="DOA1" s="37"/>
      <c r="DOB1" s="37"/>
      <c r="DOC1" s="37"/>
      <c r="DOD1" s="37"/>
      <c r="DOE1" s="37"/>
      <c r="DOF1" s="37"/>
      <c r="DOG1" s="37"/>
      <c r="DOH1" s="37"/>
      <c r="DOI1" s="17"/>
      <c r="DOJ1" s="37"/>
      <c r="DOK1" s="37"/>
      <c r="DOL1" s="37"/>
      <c r="DOM1" s="37"/>
      <c r="DON1" s="37"/>
      <c r="DOO1" s="37"/>
      <c r="DOP1" s="37"/>
      <c r="DOQ1" s="37"/>
      <c r="DOR1" s="37"/>
      <c r="DOS1" s="37"/>
      <c r="DOT1" s="37"/>
      <c r="DOU1" s="37"/>
      <c r="DOV1" s="37"/>
      <c r="DOW1" s="37"/>
      <c r="DOX1" s="37"/>
      <c r="DOY1" s="37"/>
      <c r="DOZ1" s="37"/>
      <c r="DPA1" s="37"/>
      <c r="DPB1" s="37"/>
      <c r="DPC1" s="37"/>
      <c r="DPD1" s="37"/>
      <c r="DPE1" s="37"/>
      <c r="DPF1" s="37"/>
      <c r="DPG1" s="37"/>
      <c r="DPH1" s="37"/>
      <c r="DPI1" s="37"/>
      <c r="DPJ1" s="37"/>
      <c r="DPK1" s="37"/>
      <c r="DPL1" s="17"/>
      <c r="DPM1" s="37"/>
      <c r="DPN1" s="37"/>
      <c r="DPO1" s="37"/>
      <c r="DPP1" s="37"/>
      <c r="DPQ1" s="37"/>
      <c r="DPR1" s="37"/>
      <c r="DPS1" s="37"/>
      <c r="DPT1" s="37"/>
      <c r="DPU1" s="37"/>
      <c r="DPV1" s="37"/>
      <c r="DPW1" s="37"/>
      <c r="DPX1" s="37"/>
      <c r="DPY1" s="37"/>
      <c r="DPZ1" s="37"/>
      <c r="DQA1" s="37"/>
      <c r="DQB1" s="37"/>
      <c r="DQC1" s="37"/>
      <c r="DQD1" s="37"/>
      <c r="DQE1" s="37"/>
      <c r="DQF1" s="37"/>
      <c r="DQG1" s="37"/>
      <c r="DQH1" s="37"/>
      <c r="DQI1" s="37"/>
      <c r="DQJ1" s="37"/>
      <c r="DQK1" s="37"/>
      <c r="DQL1" s="37"/>
      <c r="DQM1" s="37"/>
      <c r="DQN1" s="37"/>
      <c r="DQO1" s="17"/>
      <c r="DQP1" s="37"/>
      <c r="DQQ1" s="37"/>
      <c r="DQR1" s="37"/>
      <c r="DQS1" s="37"/>
      <c r="DQT1" s="37"/>
      <c r="DQU1" s="37"/>
      <c r="DQV1" s="37"/>
      <c r="DQW1" s="37"/>
      <c r="DQX1" s="37"/>
      <c r="DQY1" s="37"/>
      <c r="DQZ1" s="37"/>
      <c r="DRA1" s="37"/>
      <c r="DRB1" s="37"/>
      <c r="DRC1" s="37"/>
      <c r="DRD1" s="37"/>
      <c r="DRE1" s="37"/>
      <c r="DRF1" s="37"/>
      <c r="DRG1" s="37"/>
      <c r="DRH1" s="37"/>
      <c r="DRI1" s="37"/>
      <c r="DRJ1" s="37"/>
      <c r="DRK1" s="37"/>
      <c r="DRL1" s="37"/>
      <c r="DRM1" s="37"/>
      <c r="DRN1" s="37"/>
      <c r="DRO1" s="37"/>
      <c r="DRP1" s="37"/>
      <c r="DRQ1" s="37"/>
      <c r="DRR1" s="17"/>
      <c r="DRS1" s="37"/>
      <c r="DRT1" s="37"/>
      <c r="DRU1" s="37"/>
      <c r="DRV1" s="37"/>
      <c r="DRW1" s="37"/>
      <c r="DRX1" s="37"/>
      <c r="DRY1" s="37"/>
      <c r="DRZ1" s="37"/>
      <c r="DSA1" s="37"/>
      <c r="DSB1" s="37"/>
      <c r="DSC1" s="37"/>
      <c r="DSD1" s="37"/>
      <c r="DSE1" s="37"/>
      <c r="DSF1" s="37"/>
      <c r="DSG1" s="37"/>
      <c r="DSH1" s="37"/>
      <c r="DSI1" s="37"/>
      <c r="DSJ1" s="37"/>
      <c r="DSK1" s="37"/>
      <c r="DSL1" s="37"/>
      <c r="DSM1" s="37"/>
      <c r="DSN1" s="37"/>
      <c r="DSO1" s="37"/>
      <c r="DSP1" s="37"/>
      <c r="DSQ1" s="37"/>
      <c r="DSR1" s="37"/>
      <c r="DSS1" s="37"/>
      <c r="DST1" s="37"/>
      <c r="DSU1" s="17"/>
      <c r="DSV1" s="37"/>
      <c r="DSW1" s="37"/>
      <c r="DSX1" s="37"/>
      <c r="DSY1" s="37"/>
      <c r="DSZ1" s="37"/>
      <c r="DTA1" s="37"/>
      <c r="DTB1" s="37"/>
      <c r="DTC1" s="37"/>
      <c r="DTD1" s="37"/>
      <c r="DTE1" s="37"/>
      <c r="DTF1" s="37"/>
      <c r="DTG1" s="37"/>
      <c r="DTH1" s="37"/>
      <c r="DTI1" s="37"/>
      <c r="DTJ1" s="37"/>
      <c r="DTK1" s="37"/>
      <c r="DTL1" s="37"/>
      <c r="DTM1" s="37"/>
      <c r="DTN1" s="37"/>
      <c r="DTO1" s="37"/>
      <c r="DTP1" s="37"/>
      <c r="DTQ1" s="37"/>
      <c r="DTR1" s="37"/>
      <c r="DTS1" s="37"/>
      <c r="DTT1" s="37"/>
      <c r="DTU1" s="37"/>
      <c r="DTV1" s="37"/>
      <c r="DTW1" s="37"/>
      <c r="DTX1" s="17"/>
      <c r="DTY1" s="37"/>
      <c r="DTZ1" s="37"/>
      <c r="DUA1" s="37"/>
      <c r="DUB1" s="37"/>
      <c r="DUC1" s="37"/>
      <c r="DUD1" s="37"/>
      <c r="DUE1" s="37"/>
      <c r="DUF1" s="37"/>
      <c r="DUG1" s="37"/>
      <c r="DUH1" s="37"/>
      <c r="DUI1" s="37"/>
      <c r="DUJ1" s="37"/>
      <c r="DUK1" s="37"/>
      <c r="DUL1" s="37"/>
      <c r="DUM1" s="37"/>
      <c r="DUN1" s="37"/>
      <c r="DUO1" s="37"/>
      <c r="DUP1" s="37"/>
      <c r="DUQ1" s="37"/>
      <c r="DUR1" s="37"/>
      <c r="DUS1" s="37"/>
      <c r="DUT1" s="37"/>
      <c r="DUU1" s="37"/>
      <c r="DUV1" s="37"/>
      <c r="DUW1" s="37"/>
      <c r="DUX1" s="37"/>
      <c r="DUY1" s="37"/>
      <c r="DUZ1" s="37"/>
      <c r="DVA1" s="17"/>
      <c r="DVB1" s="37"/>
      <c r="DVC1" s="37"/>
      <c r="DVD1" s="37"/>
      <c r="DVE1" s="37"/>
      <c r="DVF1" s="37"/>
      <c r="DVG1" s="37"/>
      <c r="DVH1" s="37"/>
      <c r="DVI1" s="37"/>
      <c r="DVJ1" s="37"/>
      <c r="DVK1" s="37"/>
      <c r="DVL1" s="37"/>
      <c r="DVM1" s="37"/>
      <c r="DVN1" s="37"/>
      <c r="DVO1" s="37"/>
      <c r="DVP1" s="37"/>
      <c r="DVQ1" s="37"/>
      <c r="DVR1" s="37"/>
      <c r="DVS1" s="37"/>
      <c r="DVT1" s="37"/>
      <c r="DVU1" s="37"/>
      <c r="DVV1" s="37"/>
      <c r="DVW1" s="37"/>
      <c r="DVX1" s="37"/>
      <c r="DVY1" s="37"/>
      <c r="DVZ1" s="37"/>
      <c r="DWA1" s="37"/>
      <c r="DWB1" s="37"/>
      <c r="DWC1" s="37"/>
      <c r="DWD1" s="17"/>
      <c r="DWE1" s="37"/>
      <c r="DWF1" s="37"/>
      <c r="DWG1" s="37"/>
      <c r="DWH1" s="37"/>
      <c r="DWI1" s="37"/>
      <c r="DWJ1" s="37"/>
      <c r="DWK1" s="37"/>
      <c r="DWL1" s="37"/>
      <c r="DWM1" s="37"/>
      <c r="DWN1" s="37"/>
      <c r="DWO1" s="37"/>
      <c r="DWP1" s="37"/>
      <c r="DWQ1" s="37"/>
      <c r="DWR1" s="37"/>
      <c r="DWS1" s="37"/>
      <c r="DWT1" s="37"/>
      <c r="DWU1" s="37"/>
      <c r="DWV1" s="37"/>
      <c r="DWW1" s="37"/>
      <c r="DWX1" s="37"/>
      <c r="DWY1" s="37"/>
      <c r="DWZ1" s="37"/>
      <c r="DXA1" s="37"/>
      <c r="DXB1" s="37"/>
      <c r="DXC1" s="37"/>
      <c r="DXD1" s="37"/>
      <c r="DXE1" s="37"/>
      <c r="DXF1" s="37"/>
      <c r="DXG1" s="17"/>
      <c r="DXH1" s="37"/>
      <c r="DXI1" s="37"/>
      <c r="DXJ1" s="37"/>
      <c r="DXK1" s="37"/>
      <c r="DXL1" s="37"/>
      <c r="DXM1" s="37"/>
      <c r="DXN1" s="37"/>
      <c r="DXO1" s="37"/>
      <c r="DXP1" s="37"/>
      <c r="DXQ1" s="37"/>
      <c r="DXR1" s="37"/>
      <c r="DXS1" s="37"/>
      <c r="DXT1" s="37"/>
      <c r="DXU1" s="37"/>
      <c r="DXV1" s="37"/>
      <c r="DXW1" s="37"/>
      <c r="DXX1" s="37"/>
      <c r="DXY1" s="37"/>
      <c r="DXZ1" s="37"/>
      <c r="DYA1" s="37"/>
      <c r="DYB1" s="37"/>
      <c r="DYC1" s="37"/>
      <c r="DYD1" s="37"/>
      <c r="DYE1" s="37"/>
      <c r="DYF1" s="37"/>
      <c r="DYG1" s="37"/>
      <c r="DYH1" s="37"/>
      <c r="DYI1" s="37"/>
      <c r="DYJ1" s="17"/>
      <c r="DYK1" s="37"/>
      <c r="DYL1" s="37"/>
      <c r="DYM1" s="37"/>
      <c r="DYN1" s="37"/>
      <c r="DYO1" s="37"/>
      <c r="DYP1" s="37"/>
      <c r="DYQ1" s="37"/>
      <c r="DYR1" s="37"/>
      <c r="DYS1" s="37"/>
      <c r="DYT1" s="37"/>
      <c r="DYU1" s="37"/>
      <c r="DYV1" s="37"/>
      <c r="DYW1" s="37"/>
      <c r="DYX1" s="37"/>
      <c r="DYY1" s="37"/>
      <c r="DYZ1" s="37"/>
      <c r="DZA1" s="37"/>
      <c r="DZB1" s="37"/>
      <c r="DZC1" s="37"/>
      <c r="DZD1" s="37"/>
      <c r="DZE1" s="37"/>
      <c r="DZF1" s="37"/>
      <c r="DZG1" s="37"/>
      <c r="DZH1" s="37"/>
      <c r="DZI1" s="37"/>
      <c r="DZJ1" s="37"/>
      <c r="DZK1" s="37"/>
      <c r="DZL1" s="37"/>
      <c r="DZM1" s="17"/>
      <c r="DZN1" s="37"/>
      <c r="DZO1" s="37"/>
      <c r="DZP1" s="37"/>
      <c r="DZQ1" s="37"/>
      <c r="DZR1" s="37"/>
      <c r="DZS1" s="37"/>
      <c r="DZT1" s="37"/>
      <c r="DZU1" s="37"/>
      <c r="DZV1" s="37"/>
      <c r="DZW1" s="37"/>
      <c r="DZX1" s="37"/>
      <c r="DZY1" s="37"/>
      <c r="DZZ1" s="37"/>
      <c r="EAA1" s="37"/>
      <c r="EAB1" s="37"/>
      <c r="EAC1" s="37"/>
      <c r="EAD1" s="37"/>
      <c r="EAE1" s="37"/>
      <c r="EAF1" s="37"/>
      <c r="EAG1" s="37"/>
      <c r="EAH1" s="37"/>
      <c r="EAI1" s="37"/>
      <c r="EAJ1" s="37"/>
      <c r="EAK1" s="37"/>
      <c r="EAL1" s="37"/>
      <c r="EAM1" s="37"/>
      <c r="EAN1" s="37"/>
      <c r="EAO1" s="37"/>
      <c r="EAP1" s="17"/>
      <c r="EAQ1" s="37"/>
      <c r="EAR1" s="37"/>
      <c r="EAS1" s="37"/>
      <c r="EAT1" s="37"/>
      <c r="EAU1" s="37"/>
      <c r="EAV1" s="37"/>
      <c r="EAW1" s="37"/>
      <c r="EAX1" s="37"/>
      <c r="EAY1" s="37"/>
      <c r="EAZ1" s="37"/>
      <c r="EBA1" s="37"/>
      <c r="EBB1" s="37"/>
      <c r="EBC1" s="37"/>
      <c r="EBD1" s="37"/>
      <c r="EBE1" s="37"/>
      <c r="EBF1" s="37"/>
      <c r="EBG1" s="37"/>
      <c r="EBH1" s="37"/>
      <c r="EBI1" s="37"/>
      <c r="EBJ1" s="37"/>
      <c r="EBK1" s="37"/>
      <c r="EBL1" s="37"/>
      <c r="EBM1" s="37"/>
      <c r="EBN1" s="37"/>
      <c r="EBO1" s="37"/>
      <c r="EBP1" s="37"/>
      <c r="EBQ1" s="37"/>
      <c r="EBR1" s="37"/>
      <c r="EBS1" s="17"/>
      <c r="EBT1" s="37"/>
      <c r="EBU1" s="37"/>
      <c r="EBV1" s="37"/>
      <c r="EBW1" s="37"/>
      <c r="EBX1" s="37"/>
      <c r="EBY1" s="37"/>
      <c r="EBZ1" s="37"/>
      <c r="ECA1" s="37"/>
      <c r="ECB1" s="37"/>
      <c r="ECC1" s="37"/>
      <c r="ECD1" s="37"/>
      <c r="ECE1" s="37"/>
      <c r="ECF1" s="37"/>
      <c r="ECG1" s="37"/>
      <c r="ECH1" s="37"/>
      <c r="ECI1" s="37"/>
      <c r="ECJ1" s="37"/>
      <c r="ECK1" s="37"/>
      <c r="ECL1" s="37"/>
      <c r="ECM1" s="37"/>
      <c r="ECN1" s="37"/>
      <c r="ECO1" s="37"/>
      <c r="ECP1" s="37"/>
      <c r="ECQ1" s="37"/>
      <c r="ECR1" s="37"/>
      <c r="ECS1" s="37"/>
      <c r="ECT1" s="37"/>
      <c r="ECU1" s="37"/>
      <c r="ECV1" s="17"/>
      <c r="ECW1" s="37"/>
      <c r="ECX1" s="37"/>
      <c r="ECY1" s="37"/>
      <c r="ECZ1" s="37"/>
      <c r="EDA1" s="37"/>
      <c r="EDB1" s="37"/>
      <c r="EDC1" s="37"/>
      <c r="EDD1" s="37"/>
      <c r="EDE1" s="37"/>
      <c r="EDF1" s="37"/>
      <c r="EDG1" s="37"/>
      <c r="EDH1" s="37"/>
      <c r="EDI1" s="37"/>
      <c r="EDJ1" s="37"/>
      <c r="EDK1" s="37"/>
      <c r="EDL1" s="37"/>
      <c r="EDM1" s="37"/>
      <c r="EDN1" s="37"/>
      <c r="EDO1" s="37"/>
      <c r="EDP1" s="37"/>
      <c r="EDQ1" s="37"/>
      <c r="EDR1" s="37"/>
      <c r="EDS1" s="37"/>
      <c r="EDT1" s="37"/>
      <c r="EDU1" s="37"/>
      <c r="EDV1" s="37"/>
      <c r="EDW1" s="37"/>
      <c r="EDX1" s="37"/>
      <c r="EDY1" s="17"/>
      <c r="EDZ1" s="37"/>
      <c r="EEA1" s="37"/>
      <c r="EEB1" s="37"/>
      <c r="EEC1" s="37"/>
      <c r="EED1" s="37"/>
      <c r="EEE1" s="37"/>
      <c r="EEF1" s="37"/>
      <c r="EEG1" s="37"/>
      <c r="EEH1" s="37"/>
      <c r="EEI1" s="37"/>
      <c r="EEJ1" s="37"/>
      <c r="EEK1" s="37"/>
      <c r="EEL1" s="37"/>
      <c r="EEM1" s="37"/>
      <c r="EEN1" s="37"/>
      <c r="EEO1" s="37"/>
      <c r="EEP1" s="37"/>
      <c r="EEQ1" s="37"/>
      <c r="EER1" s="37"/>
      <c r="EES1" s="37"/>
      <c r="EET1" s="37"/>
      <c r="EEU1" s="37"/>
      <c r="EEV1" s="37"/>
      <c r="EEW1" s="37"/>
      <c r="EEX1" s="37"/>
      <c r="EEY1" s="37"/>
      <c r="EEZ1" s="37"/>
      <c r="EFA1" s="37"/>
      <c r="EFB1" s="17"/>
      <c r="EFC1" s="37"/>
      <c r="EFD1" s="37"/>
      <c r="EFE1" s="37"/>
      <c r="EFF1" s="37"/>
      <c r="EFG1" s="37"/>
      <c r="EFH1" s="37"/>
      <c r="EFI1" s="37"/>
      <c r="EFJ1" s="37"/>
      <c r="EFK1" s="37"/>
      <c r="EFL1" s="37"/>
      <c r="EFM1" s="37"/>
      <c r="EFN1" s="37"/>
      <c r="EFO1" s="37"/>
      <c r="EFP1" s="37"/>
      <c r="EFQ1" s="37"/>
      <c r="EFR1" s="37"/>
      <c r="EFS1" s="37"/>
      <c r="EFT1" s="37"/>
      <c r="EFU1" s="37"/>
      <c r="EFV1" s="37"/>
      <c r="EFW1" s="37"/>
      <c r="EFX1" s="37"/>
      <c r="EFY1" s="37"/>
      <c r="EFZ1" s="37"/>
      <c r="EGA1" s="37"/>
      <c r="EGB1" s="37"/>
      <c r="EGC1" s="37"/>
      <c r="EGD1" s="37"/>
      <c r="EGE1" s="17"/>
      <c r="EGF1" s="37"/>
      <c r="EGG1" s="37"/>
      <c r="EGH1" s="37"/>
      <c r="EGI1" s="37"/>
      <c r="EGJ1" s="37"/>
      <c r="EGK1" s="37"/>
      <c r="EGL1" s="37"/>
      <c r="EGM1" s="37"/>
      <c r="EGN1" s="37"/>
      <c r="EGO1" s="37"/>
      <c r="EGP1" s="37"/>
      <c r="EGQ1" s="37"/>
      <c r="EGR1" s="37"/>
      <c r="EGS1" s="37"/>
      <c r="EGT1" s="37"/>
      <c r="EGU1" s="37"/>
      <c r="EGV1" s="37"/>
      <c r="EGW1" s="37"/>
      <c r="EGX1" s="37"/>
      <c r="EGY1" s="37"/>
      <c r="EGZ1" s="37"/>
      <c r="EHA1" s="37"/>
      <c r="EHB1" s="37"/>
      <c r="EHC1" s="37"/>
      <c r="EHD1" s="37"/>
      <c r="EHE1" s="37"/>
      <c r="EHF1" s="37"/>
      <c r="EHG1" s="37"/>
      <c r="EHH1" s="17"/>
      <c r="EHI1" s="37"/>
      <c r="EHJ1" s="37"/>
      <c r="EHK1" s="37"/>
      <c r="EHL1" s="37"/>
      <c r="EHM1" s="37"/>
      <c r="EHN1" s="37"/>
      <c r="EHO1" s="37"/>
      <c r="EHP1" s="37"/>
      <c r="EHQ1" s="37"/>
      <c r="EHR1" s="37"/>
      <c r="EHS1" s="37"/>
      <c r="EHT1" s="37"/>
      <c r="EHU1" s="37"/>
      <c r="EHV1" s="37"/>
      <c r="EHW1" s="37"/>
      <c r="EHX1" s="37"/>
      <c r="EHY1" s="37"/>
      <c r="EHZ1" s="37"/>
      <c r="EIA1" s="37"/>
      <c r="EIB1" s="37"/>
      <c r="EIC1" s="37"/>
      <c r="EID1" s="37"/>
      <c r="EIE1" s="37"/>
      <c r="EIF1" s="37"/>
      <c r="EIG1" s="37"/>
      <c r="EIH1" s="37"/>
      <c r="EII1" s="37"/>
      <c r="EIJ1" s="37"/>
      <c r="EIK1" s="17"/>
      <c r="EIL1" s="37"/>
      <c r="EIM1" s="37"/>
      <c r="EIN1" s="37"/>
      <c r="EIO1" s="37"/>
      <c r="EIP1" s="37"/>
      <c r="EIQ1" s="37"/>
      <c r="EIR1" s="37"/>
      <c r="EIS1" s="37"/>
      <c r="EIT1" s="37"/>
      <c r="EIU1" s="37"/>
      <c r="EIV1" s="37"/>
      <c r="EIW1" s="37"/>
      <c r="EIX1" s="37"/>
      <c r="EIY1" s="37"/>
      <c r="EIZ1" s="37"/>
      <c r="EJA1" s="37"/>
      <c r="EJB1" s="37"/>
      <c r="EJC1" s="37"/>
      <c r="EJD1" s="37"/>
      <c r="EJE1" s="37"/>
      <c r="EJF1" s="37"/>
      <c r="EJG1" s="37"/>
      <c r="EJH1" s="37"/>
      <c r="EJI1" s="37"/>
      <c r="EJJ1" s="37"/>
      <c r="EJK1" s="37"/>
      <c r="EJL1" s="37"/>
      <c r="EJM1" s="37"/>
      <c r="EJN1" s="17"/>
      <c r="EJO1" s="37"/>
      <c r="EJP1" s="37"/>
      <c r="EJQ1" s="37"/>
      <c r="EJR1" s="37"/>
      <c r="EJS1" s="37"/>
      <c r="EJT1" s="37"/>
      <c r="EJU1" s="37"/>
      <c r="EJV1" s="37"/>
      <c r="EJW1" s="37"/>
      <c r="EJX1" s="37"/>
      <c r="EJY1" s="37"/>
      <c r="EJZ1" s="37"/>
      <c r="EKA1" s="37"/>
      <c r="EKB1" s="37"/>
      <c r="EKC1" s="37"/>
      <c r="EKD1" s="37"/>
      <c r="EKE1" s="37"/>
      <c r="EKF1" s="37"/>
      <c r="EKG1" s="37"/>
      <c r="EKH1" s="37"/>
      <c r="EKI1" s="37"/>
      <c r="EKJ1" s="37"/>
      <c r="EKK1" s="37"/>
      <c r="EKL1" s="37"/>
      <c r="EKM1" s="37"/>
      <c r="EKN1" s="37"/>
      <c r="EKO1" s="37"/>
      <c r="EKP1" s="37"/>
      <c r="EKQ1" s="17"/>
      <c r="EKR1" s="37"/>
      <c r="EKS1" s="37"/>
      <c r="EKT1" s="37"/>
      <c r="EKU1" s="37"/>
      <c r="EKV1" s="37"/>
      <c r="EKW1" s="37"/>
      <c r="EKX1" s="37"/>
      <c r="EKY1" s="37"/>
      <c r="EKZ1" s="37"/>
      <c r="ELA1" s="37"/>
      <c r="ELB1" s="37"/>
      <c r="ELC1" s="37"/>
      <c r="ELD1" s="37"/>
      <c r="ELE1" s="37"/>
      <c r="ELF1" s="37"/>
      <c r="ELG1" s="37"/>
      <c r="ELH1" s="37"/>
      <c r="ELI1" s="37"/>
      <c r="ELJ1" s="37"/>
      <c r="ELK1" s="37"/>
      <c r="ELL1" s="37"/>
      <c r="ELM1" s="37"/>
      <c r="ELN1" s="37"/>
      <c r="ELO1" s="37"/>
      <c r="ELP1" s="37"/>
      <c r="ELQ1" s="37"/>
      <c r="ELR1" s="37"/>
      <c r="ELS1" s="37"/>
      <c r="ELT1" s="17"/>
      <c r="ELU1" s="37"/>
      <c r="ELV1" s="37"/>
      <c r="ELW1" s="37"/>
      <c r="ELX1" s="37"/>
      <c r="ELY1" s="37"/>
      <c r="ELZ1" s="37"/>
      <c r="EMA1" s="37"/>
      <c r="EMB1" s="37"/>
      <c r="EMC1" s="37"/>
      <c r="EMD1" s="37"/>
      <c r="EME1" s="37"/>
      <c r="EMF1" s="37"/>
      <c r="EMG1" s="37"/>
      <c r="EMH1" s="37"/>
      <c r="EMI1" s="37"/>
      <c r="EMJ1" s="37"/>
      <c r="EMK1" s="37"/>
      <c r="EML1" s="37"/>
      <c r="EMM1" s="37"/>
      <c r="EMN1" s="37"/>
      <c r="EMO1" s="37"/>
      <c r="EMP1" s="37"/>
      <c r="EMQ1" s="37"/>
      <c r="EMR1" s="37"/>
      <c r="EMS1" s="37"/>
      <c r="EMT1" s="37"/>
      <c r="EMU1" s="37"/>
      <c r="EMV1" s="37"/>
      <c r="EMW1" s="17"/>
      <c r="EMX1" s="37"/>
      <c r="EMY1" s="37"/>
      <c r="EMZ1" s="37"/>
      <c r="ENA1" s="37"/>
      <c r="ENB1" s="37"/>
      <c r="ENC1" s="37"/>
      <c r="END1" s="37"/>
      <c r="ENE1" s="37"/>
      <c r="ENF1" s="37"/>
      <c r="ENG1" s="37"/>
      <c r="ENH1" s="37"/>
      <c r="ENI1" s="37"/>
      <c r="ENJ1" s="37"/>
      <c r="ENK1" s="37"/>
      <c r="ENL1" s="37"/>
      <c r="ENM1" s="37"/>
      <c r="ENN1" s="37"/>
      <c r="ENO1" s="37"/>
      <c r="ENP1" s="37"/>
      <c r="ENQ1" s="37"/>
      <c r="ENR1" s="37"/>
      <c r="ENS1" s="37"/>
      <c r="ENT1" s="37"/>
      <c r="ENU1" s="37"/>
      <c r="ENV1" s="37"/>
      <c r="ENW1" s="37"/>
      <c r="ENX1" s="37"/>
      <c r="ENY1" s="37"/>
      <c r="ENZ1" s="17"/>
      <c r="EOA1" s="37"/>
      <c r="EOB1" s="37"/>
      <c r="EOC1" s="37"/>
      <c r="EOD1" s="37"/>
      <c r="EOE1" s="37"/>
      <c r="EOF1" s="37"/>
      <c r="EOG1" s="37"/>
      <c r="EOH1" s="37"/>
      <c r="EOI1" s="37"/>
      <c r="EOJ1" s="37"/>
      <c r="EOK1" s="37"/>
      <c r="EOL1" s="37"/>
      <c r="EOM1" s="37"/>
      <c r="EON1" s="37"/>
      <c r="EOO1" s="37"/>
      <c r="EOP1" s="37"/>
      <c r="EOQ1" s="37"/>
      <c r="EOR1" s="37"/>
      <c r="EOS1" s="37"/>
      <c r="EOT1" s="37"/>
      <c r="EOU1" s="37"/>
      <c r="EOV1" s="37"/>
      <c r="EOW1" s="37"/>
      <c r="EOX1" s="37"/>
      <c r="EOY1" s="37"/>
      <c r="EOZ1" s="37"/>
      <c r="EPA1" s="37"/>
      <c r="EPB1" s="37"/>
      <c r="EPC1" s="17"/>
      <c r="EPD1" s="37"/>
      <c r="EPE1" s="37"/>
      <c r="EPF1" s="37"/>
      <c r="EPG1" s="37"/>
      <c r="EPH1" s="37"/>
      <c r="EPI1" s="37"/>
      <c r="EPJ1" s="37"/>
      <c r="EPK1" s="37"/>
      <c r="EPL1" s="37"/>
      <c r="EPM1" s="37"/>
      <c r="EPN1" s="37"/>
      <c r="EPO1" s="37"/>
      <c r="EPP1" s="37"/>
      <c r="EPQ1" s="37"/>
      <c r="EPR1" s="37"/>
      <c r="EPS1" s="37"/>
      <c r="EPT1" s="37"/>
      <c r="EPU1" s="37"/>
      <c r="EPV1" s="37"/>
      <c r="EPW1" s="37"/>
      <c r="EPX1" s="37"/>
      <c r="EPY1" s="37"/>
      <c r="EPZ1" s="37"/>
      <c r="EQA1" s="37"/>
      <c r="EQB1" s="37"/>
      <c r="EQC1" s="37"/>
      <c r="EQD1" s="37"/>
      <c r="EQE1" s="37"/>
      <c r="EQF1" s="17"/>
      <c r="EQG1" s="37"/>
      <c r="EQH1" s="37"/>
      <c r="EQI1" s="37"/>
      <c r="EQJ1" s="37"/>
      <c r="EQK1" s="37"/>
      <c r="EQL1" s="37"/>
      <c r="EQM1" s="37"/>
      <c r="EQN1" s="37"/>
      <c r="EQO1" s="37"/>
      <c r="EQP1" s="37"/>
      <c r="EQQ1" s="37"/>
      <c r="EQR1" s="37"/>
      <c r="EQS1" s="37"/>
      <c r="EQT1" s="37"/>
      <c r="EQU1" s="37"/>
      <c r="EQV1" s="37"/>
      <c r="EQW1" s="37"/>
      <c r="EQX1" s="37"/>
      <c r="EQY1" s="37"/>
      <c r="EQZ1" s="37"/>
      <c r="ERA1" s="37"/>
      <c r="ERB1" s="37"/>
      <c r="ERC1" s="37"/>
      <c r="ERD1" s="37"/>
      <c r="ERE1" s="37"/>
      <c r="ERF1" s="37"/>
      <c r="ERG1" s="37"/>
      <c r="ERH1" s="37"/>
      <c r="ERI1" s="17"/>
      <c r="ERJ1" s="37"/>
      <c r="ERK1" s="37"/>
      <c r="ERL1" s="37"/>
      <c r="ERM1" s="37"/>
      <c r="ERN1" s="37"/>
      <c r="ERO1" s="37"/>
      <c r="ERP1" s="37"/>
      <c r="ERQ1" s="37"/>
      <c r="ERR1" s="37"/>
      <c r="ERS1" s="37"/>
      <c r="ERT1" s="37"/>
      <c r="ERU1" s="37"/>
      <c r="ERV1" s="37"/>
      <c r="ERW1" s="37"/>
      <c r="ERX1" s="37"/>
      <c r="ERY1" s="37"/>
      <c r="ERZ1" s="37"/>
      <c r="ESA1" s="37"/>
      <c r="ESB1" s="37"/>
      <c r="ESC1" s="37"/>
      <c r="ESD1" s="37"/>
      <c r="ESE1" s="37"/>
      <c r="ESF1" s="37"/>
      <c r="ESG1" s="37"/>
      <c r="ESH1" s="37"/>
      <c r="ESI1" s="37"/>
      <c r="ESJ1" s="37"/>
      <c r="ESK1" s="37"/>
      <c r="ESL1" s="17"/>
      <c r="ESM1" s="37"/>
      <c r="ESN1" s="37"/>
      <c r="ESO1" s="37"/>
      <c r="ESP1" s="37"/>
      <c r="ESQ1" s="37"/>
      <c r="ESR1" s="37"/>
      <c r="ESS1" s="37"/>
      <c r="EST1" s="37"/>
      <c r="ESU1" s="37"/>
      <c r="ESV1" s="37"/>
      <c r="ESW1" s="37"/>
      <c r="ESX1" s="37"/>
      <c r="ESY1" s="37"/>
      <c r="ESZ1" s="37"/>
      <c r="ETA1" s="37"/>
      <c r="ETB1" s="37"/>
      <c r="ETC1" s="37"/>
      <c r="ETD1" s="37"/>
      <c r="ETE1" s="37"/>
      <c r="ETF1" s="37"/>
      <c r="ETG1" s="37"/>
      <c r="ETH1" s="37"/>
      <c r="ETI1" s="37"/>
      <c r="ETJ1" s="37"/>
      <c r="ETK1" s="37"/>
      <c r="ETL1" s="37"/>
      <c r="ETM1" s="37"/>
      <c r="ETN1" s="37"/>
      <c r="ETO1" s="17"/>
      <c r="ETP1" s="37"/>
      <c r="ETQ1" s="37"/>
      <c r="ETR1" s="37"/>
      <c r="ETS1" s="37"/>
      <c r="ETT1" s="37"/>
      <c r="ETU1" s="37"/>
      <c r="ETV1" s="37"/>
      <c r="ETW1" s="37"/>
      <c r="ETX1" s="37"/>
      <c r="ETY1" s="37"/>
      <c r="ETZ1" s="37"/>
      <c r="EUA1" s="37"/>
      <c r="EUB1" s="37"/>
      <c r="EUC1" s="37"/>
      <c r="EUD1" s="37"/>
      <c r="EUE1" s="37"/>
      <c r="EUF1" s="37"/>
      <c r="EUG1" s="37"/>
      <c r="EUH1" s="37"/>
      <c r="EUI1" s="37"/>
      <c r="EUJ1" s="37"/>
      <c r="EUK1" s="37"/>
      <c r="EUL1" s="37"/>
      <c r="EUM1" s="37"/>
      <c r="EUN1" s="37"/>
      <c r="EUO1" s="37"/>
      <c r="EUP1" s="37"/>
      <c r="EUQ1" s="37"/>
      <c r="EUR1" s="17"/>
      <c r="EUS1" s="37"/>
      <c r="EUT1" s="37"/>
      <c r="EUU1" s="37"/>
      <c r="EUV1" s="37"/>
      <c r="EUW1" s="37"/>
      <c r="EUX1" s="37"/>
      <c r="EUY1" s="37"/>
      <c r="EUZ1" s="37"/>
      <c r="EVA1" s="37"/>
      <c r="EVB1" s="37"/>
      <c r="EVC1" s="37"/>
      <c r="EVD1" s="37"/>
      <c r="EVE1" s="37"/>
      <c r="EVF1" s="37"/>
      <c r="EVG1" s="37"/>
      <c r="EVH1" s="37"/>
      <c r="EVI1" s="37"/>
      <c r="EVJ1" s="37"/>
      <c r="EVK1" s="37"/>
      <c r="EVL1" s="37"/>
      <c r="EVM1" s="37"/>
      <c r="EVN1" s="37"/>
      <c r="EVO1" s="37"/>
      <c r="EVP1" s="37"/>
      <c r="EVQ1" s="37"/>
      <c r="EVR1" s="37"/>
      <c r="EVS1" s="37"/>
      <c r="EVT1" s="37"/>
      <c r="EVU1" s="17"/>
      <c r="EVV1" s="37"/>
      <c r="EVW1" s="37"/>
      <c r="EVX1" s="37"/>
      <c r="EVY1" s="37"/>
      <c r="EVZ1" s="37"/>
      <c r="EWA1" s="37"/>
      <c r="EWB1" s="37"/>
      <c r="EWC1" s="37"/>
      <c r="EWD1" s="37"/>
      <c r="EWE1" s="37"/>
      <c r="EWF1" s="37"/>
      <c r="EWG1" s="37"/>
      <c r="EWH1" s="37"/>
      <c r="EWI1" s="37"/>
      <c r="EWJ1" s="37"/>
      <c r="EWK1" s="37"/>
      <c r="EWL1" s="37"/>
      <c r="EWM1" s="37"/>
      <c r="EWN1" s="37"/>
      <c r="EWO1" s="37"/>
      <c r="EWP1" s="37"/>
      <c r="EWQ1" s="37"/>
      <c r="EWR1" s="37"/>
      <c r="EWS1" s="37"/>
      <c r="EWT1" s="37"/>
      <c r="EWU1" s="37"/>
      <c r="EWV1" s="37"/>
      <c r="EWW1" s="37"/>
      <c r="EWX1" s="17"/>
      <c r="EWY1" s="37"/>
      <c r="EWZ1" s="37"/>
      <c r="EXA1" s="37"/>
      <c r="EXB1" s="37"/>
      <c r="EXC1" s="37"/>
      <c r="EXD1" s="37"/>
      <c r="EXE1" s="37"/>
      <c r="EXF1" s="37"/>
      <c r="EXG1" s="37"/>
      <c r="EXH1" s="37"/>
      <c r="EXI1" s="37"/>
      <c r="EXJ1" s="37"/>
      <c r="EXK1" s="37"/>
      <c r="EXL1" s="37"/>
      <c r="EXM1" s="37"/>
      <c r="EXN1" s="37"/>
      <c r="EXO1" s="37"/>
      <c r="EXP1" s="37"/>
      <c r="EXQ1" s="37"/>
      <c r="EXR1" s="37"/>
      <c r="EXS1" s="37"/>
      <c r="EXT1" s="37"/>
      <c r="EXU1" s="37"/>
      <c r="EXV1" s="37"/>
      <c r="EXW1" s="37"/>
      <c r="EXX1" s="37"/>
      <c r="EXY1" s="37"/>
      <c r="EXZ1" s="37"/>
      <c r="EYA1" s="17"/>
      <c r="EYB1" s="37"/>
      <c r="EYC1" s="37"/>
      <c r="EYD1" s="37"/>
      <c r="EYE1" s="37"/>
      <c r="EYF1" s="37"/>
      <c r="EYG1" s="37"/>
      <c r="EYH1" s="37"/>
      <c r="EYI1" s="37"/>
      <c r="EYJ1" s="37"/>
      <c r="EYK1" s="37"/>
      <c r="EYL1" s="37"/>
      <c r="EYM1" s="37"/>
      <c r="EYN1" s="37"/>
      <c r="EYO1" s="37"/>
      <c r="EYP1" s="37"/>
      <c r="EYQ1" s="37"/>
      <c r="EYR1" s="37"/>
      <c r="EYS1" s="37"/>
      <c r="EYT1" s="37"/>
      <c r="EYU1" s="37"/>
      <c r="EYV1" s="37"/>
      <c r="EYW1" s="37"/>
      <c r="EYX1" s="37"/>
      <c r="EYY1" s="37"/>
      <c r="EYZ1" s="37"/>
      <c r="EZA1" s="37"/>
      <c r="EZB1" s="37"/>
      <c r="EZC1" s="37"/>
      <c r="EZD1" s="17"/>
      <c r="EZE1" s="37"/>
      <c r="EZF1" s="37"/>
      <c r="EZG1" s="37"/>
      <c r="EZH1" s="37"/>
      <c r="EZI1" s="37"/>
      <c r="EZJ1" s="37"/>
      <c r="EZK1" s="37"/>
      <c r="EZL1" s="37"/>
      <c r="EZM1" s="37"/>
      <c r="EZN1" s="37"/>
      <c r="EZO1" s="37"/>
      <c r="EZP1" s="37"/>
      <c r="EZQ1" s="37"/>
      <c r="EZR1" s="37"/>
      <c r="EZS1" s="37"/>
      <c r="EZT1" s="37"/>
      <c r="EZU1" s="37"/>
      <c r="EZV1" s="37"/>
      <c r="EZW1" s="37"/>
      <c r="EZX1" s="37"/>
      <c r="EZY1" s="37"/>
      <c r="EZZ1" s="37"/>
      <c r="FAA1" s="37"/>
      <c r="FAB1" s="37"/>
      <c r="FAC1" s="37"/>
      <c r="FAD1" s="37"/>
      <c r="FAE1" s="37"/>
      <c r="FAF1" s="37"/>
      <c r="FAG1" s="17"/>
      <c r="FAH1" s="37"/>
      <c r="FAI1" s="37"/>
      <c r="FAJ1" s="37"/>
      <c r="FAK1" s="37"/>
      <c r="FAL1" s="37"/>
      <c r="FAM1" s="37"/>
      <c r="FAN1" s="37"/>
      <c r="FAO1" s="37"/>
      <c r="FAP1" s="37"/>
      <c r="FAQ1" s="37"/>
      <c r="FAR1" s="37"/>
      <c r="FAS1" s="37"/>
      <c r="FAT1" s="37"/>
      <c r="FAU1" s="37"/>
      <c r="FAV1" s="37"/>
      <c r="FAW1" s="37"/>
      <c r="FAX1" s="37"/>
      <c r="FAY1" s="37"/>
      <c r="FAZ1" s="37"/>
      <c r="FBA1" s="37"/>
      <c r="FBB1" s="37"/>
      <c r="FBC1" s="37"/>
      <c r="FBD1" s="37"/>
      <c r="FBE1" s="37"/>
      <c r="FBF1" s="37"/>
      <c r="FBG1" s="37"/>
      <c r="FBH1" s="37"/>
      <c r="FBI1" s="37"/>
      <c r="FBJ1" s="17"/>
      <c r="FBK1" s="37"/>
      <c r="FBL1" s="37"/>
      <c r="FBM1" s="37"/>
      <c r="FBN1" s="37"/>
      <c r="FBO1" s="37"/>
      <c r="FBP1" s="37"/>
      <c r="FBQ1" s="37"/>
      <c r="FBR1" s="37"/>
      <c r="FBS1" s="37"/>
      <c r="FBT1" s="37"/>
      <c r="FBU1" s="37"/>
      <c r="FBV1" s="37"/>
      <c r="FBW1" s="37"/>
      <c r="FBX1" s="37"/>
      <c r="FBY1" s="37"/>
      <c r="FBZ1" s="37"/>
      <c r="FCA1" s="37"/>
      <c r="FCB1" s="37"/>
      <c r="FCC1" s="37"/>
      <c r="FCD1" s="37"/>
      <c r="FCE1" s="37"/>
      <c r="FCF1" s="37"/>
      <c r="FCG1" s="37"/>
      <c r="FCH1" s="37"/>
      <c r="FCI1" s="37"/>
      <c r="FCJ1" s="37"/>
      <c r="FCK1" s="37"/>
      <c r="FCL1" s="37"/>
      <c r="FCM1" s="17"/>
      <c r="FCN1" s="37"/>
      <c r="FCO1" s="37"/>
      <c r="FCP1" s="37"/>
      <c r="FCQ1" s="37"/>
      <c r="FCR1" s="37"/>
      <c r="FCS1" s="37"/>
      <c r="FCT1" s="37"/>
      <c r="FCU1" s="37"/>
      <c r="FCV1" s="37"/>
      <c r="FCW1" s="37"/>
      <c r="FCX1" s="37"/>
      <c r="FCY1" s="37"/>
      <c r="FCZ1" s="37"/>
      <c r="FDA1" s="37"/>
      <c r="FDB1" s="37"/>
      <c r="FDC1" s="37"/>
      <c r="FDD1" s="37"/>
      <c r="FDE1" s="37"/>
      <c r="FDF1" s="37"/>
      <c r="FDG1" s="37"/>
      <c r="FDH1" s="37"/>
      <c r="FDI1" s="37"/>
      <c r="FDJ1" s="37"/>
      <c r="FDK1" s="37"/>
      <c r="FDL1" s="37"/>
      <c r="FDM1" s="37"/>
      <c r="FDN1" s="37"/>
      <c r="FDO1" s="37"/>
      <c r="FDP1" s="17"/>
      <c r="FDQ1" s="37"/>
      <c r="FDR1" s="37"/>
      <c r="FDS1" s="37"/>
      <c r="FDT1" s="37"/>
      <c r="FDU1" s="37"/>
      <c r="FDV1" s="37"/>
      <c r="FDW1" s="37"/>
      <c r="FDX1" s="37"/>
      <c r="FDY1" s="37"/>
      <c r="FDZ1" s="37"/>
      <c r="FEA1" s="37"/>
      <c r="FEB1" s="37"/>
      <c r="FEC1" s="37"/>
      <c r="FED1" s="37"/>
      <c r="FEE1" s="37"/>
      <c r="FEF1" s="37"/>
      <c r="FEG1" s="37"/>
      <c r="FEH1" s="37"/>
      <c r="FEI1" s="37"/>
      <c r="FEJ1" s="37"/>
      <c r="FEK1" s="37"/>
      <c r="FEL1" s="37"/>
      <c r="FEM1" s="37"/>
      <c r="FEN1" s="37"/>
      <c r="FEO1" s="37"/>
      <c r="FEP1" s="37"/>
      <c r="FEQ1" s="37"/>
      <c r="FER1" s="37"/>
      <c r="FES1" s="17"/>
      <c r="FET1" s="37"/>
      <c r="FEU1" s="37"/>
      <c r="FEV1" s="37"/>
      <c r="FEW1" s="37"/>
      <c r="FEX1" s="37"/>
      <c r="FEY1" s="37"/>
      <c r="FEZ1" s="37"/>
      <c r="FFA1" s="37"/>
      <c r="FFB1" s="37"/>
      <c r="FFC1" s="37"/>
      <c r="FFD1" s="37"/>
      <c r="FFE1" s="37"/>
      <c r="FFF1" s="37"/>
      <c r="FFG1" s="37"/>
      <c r="FFH1" s="37"/>
      <c r="FFI1" s="37"/>
      <c r="FFJ1" s="37"/>
      <c r="FFK1" s="37"/>
      <c r="FFL1" s="37"/>
      <c r="FFM1" s="37"/>
      <c r="FFN1" s="37"/>
      <c r="FFO1" s="37"/>
      <c r="FFP1" s="37"/>
      <c r="FFQ1" s="37"/>
      <c r="FFR1" s="37"/>
      <c r="FFS1" s="37"/>
      <c r="FFT1" s="37"/>
      <c r="FFU1" s="37"/>
      <c r="FFV1" s="17"/>
      <c r="FFW1" s="37"/>
      <c r="FFX1" s="37"/>
      <c r="FFY1" s="37"/>
      <c r="FFZ1" s="37"/>
      <c r="FGA1" s="37"/>
      <c r="FGB1" s="37"/>
      <c r="FGC1" s="37"/>
      <c r="FGD1" s="37"/>
      <c r="FGE1" s="37"/>
      <c r="FGF1" s="37"/>
      <c r="FGG1" s="37"/>
      <c r="FGH1" s="37"/>
      <c r="FGI1" s="37"/>
      <c r="FGJ1" s="37"/>
      <c r="FGK1" s="37"/>
      <c r="FGL1" s="37"/>
      <c r="FGM1" s="37"/>
      <c r="FGN1" s="37"/>
      <c r="FGO1" s="37"/>
      <c r="FGP1" s="37"/>
      <c r="FGQ1" s="37"/>
      <c r="FGR1" s="37"/>
      <c r="FGS1" s="37"/>
      <c r="FGT1" s="37"/>
      <c r="FGU1" s="37"/>
      <c r="FGV1" s="37"/>
      <c r="FGW1" s="37"/>
      <c r="FGX1" s="37"/>
      <c r="FGY1" s="17"/>
      <c r="FGZ1" s="37"/>
      <c r="FHA1" s="37"/>
      <c r="FHB1" s="37"/>
      <c r="FHC1" s="37"/>
      <c r="FHD1" s="37"/>
      <c r="FHE1" s="37"/>
      <c r="FHF1" s="37"/>
      <c r="FHG1" s="37"/>
      <c r="FHH1" s="37"/>
      <c r="FHI1" s="37"/>
      <c r="FHJ1" s="37"/>
      <c r="FHK1" s="37"/>
      <c r="FHL1" s="37"/>
      <c r="FHM1" s="37"/>
      <c r="FHN1" s="37"/>
      <c r="FHO1" s="37"/>
      <c r="FHP1" s="37"/>
      <c r="FHQ1" s="37"/>
      <c r="FHR1" s="37"/>
      <c r="FHS1" s="37"/>
      <c r="FHT1" s="37"/>
      <c r="FHU1" s="37"/>
      <c r="FHV1" s="37"/>
      <c r="FHW1" s="37"/>
      <c r="FHX1" s="37"/>
      <c r="FHY1" s="37"/>
      <c r="FHZ1" s="37"/>
      <c r="FIA1" s="37"/>
      <c r="FIB1" s="17"/>
      <c r="FIC1" s="37"/>
      <c r="FID1" s="37"/>
      <c r="FIE1" s="37"/>
      <c r="FIF1" s="37"/>
      <c r="FIG1" s="37"/>
      <c r="FIH1" s="37"/>
      <c r="FII1" s="37"/>
      <c r="FIJ1" s="37"/>
      <c r="FIK1" s="37"/>
      <c r="FIL1" s="37"/>
      <c r="FIM1" s="37"/>
      <c r="FIN1" s="37"/>
      <c r="FIO1" s="37"/>
      <c r="FIP1" s="37"/>
      <c r="FIQ1" s="37"/>
      <c r="FIR1" s="37"/>
      <c r="FIS1" s="37"/>
      <c r="FIT1" s="37"/>
      <c r="FIU1" s="37"/>
      <c r="FIV1" s="37"/>
      <c r="FIW1" s="37"/>
      <c r="FIX1" s="37"/>
      <c r="FIY1" s="37"/>
      <c r="FIZ1" s="37"/>
      <c r="FJA1" s="37"/>
      <c r="FJB1" s="37"/>
      <c r="FJC1" s="37"/>
      <c r="FJD1" s="37"/>
      <c r="FJE1" s="17"/>
      <c r="FJF1" s="37"/>
      <c r="FJG1" s="37"/>
      <c r="FJH1" s="37"/>
      <c r="FJI1" s="37"/>
      <c r="FJJ1" s="37"/>
      <c r="FJK1" s="37"/>
      <c r="FJL1" s="37"/>
      <c r="FJM1" s="37"/>
      <c r="FJN1" s="37"/>
      <c r="FJO1" s="37"/>
      <c r="FJP1" s="37"/>
      <c r="FJQ1" s="37"/>
      <c r="FJR1" s="37"/>
      <c r="FJS1" s="37"/>
      <c r="FJT1" s="37"/>
      <c r="FJU1" s="37"/>
      <c r="FJV1" s="37"/>
      <c r="FJW1" s="37"/>
      <c r="FJX1" s="37"/>
      <c r="FJY1" s="37"/>
      <c r="FJZ1" s="37"/>
      <c r="FKA1" s="37"/>
      <c r="FKB1" s="37"/>
      <c r="FKC1" s="37"/>
      <c r="FKD1" s="37"/>
      <c r="FKE1" s="37"/>
      <c r="FKF1" s="37"/>
      <c r="FKG1" s="37"/>
      <c r="FKH1" s="17"/>
      <c r="FKI1" s="37"/>
      <c r="FKJ1" s="37"/>
      <c r="FKK1" s="37"/>
      <c r="FKL1" s="37"/>
      <c r="FKM1" s="37"/>
      <c r="FKN1" s="37"/>
      <c r="FKO1" s="37"/>
      <c r="FKP1" s="37"/>
      <c r="FKQ1" s="37"/>
      <c r="FKR1" s="37"/>
      <c r="FKS1" s="37"/>
      <c r="FKT1" s="37"/>
      <c r="FKU1" s="37"/>
      <c r="FKV1" s="37"/>
      <c r="FKW1" s="37"/>
      <c r="FKX1" s="37"/>
      <c r="FKY1" s="37"/>
      <c r="FKZ1" s="37"/>
      <c r="FLA1" s="37"/>
      <c r="FLB1" s="37"/>
      <c r="FLC1" s="37"/>
      <c r="FLD1" s="37"/>
      <c r="FLE1" s="37"/>
      <c r="FLF1" s="37"/>
      <c r="FLG1" s="37"/>
      <c r="FLH1" s="37"/>
      <c r="FLI1" s="37"/>
      <c r="FLJ1" s="37"/>
      <c r="FLK1" s="17"/>
      <c r="FLL1" s="37"/>
      <c r="FLM1" s="37"/>
      <c r="FLN1" s="37"/>
      <c r="FLO1" s="37"/>
      <c r="FLP1" s="37"/>
      <c r="FLQ1" s="37"/>
      <c r="FLR1" s="37"/>
      <c r="FLS1" s="37"/>
      <c r="FLT1" s="37"/>
      <c r="FLU1" s="37"/>
      <c r="FLV1" s="37"/>
      <c r="FLW1" s="37"/>
      <c r="FLX1" s="37"/>
      <c r="FLY1" s="37"/>
      <c r="FLZ1" s="37"/>
      <c r="FMA1" s="37"/>
      <c r="FMB1" s="37"/>
      <c r="FMC1" s="37"/>
      <c r="FMD1" s="37"/>
      <c r="FME1" s="37"/>
      <c r="FMF1" s="37"/>
      <c r="FMG1" s="37"/>
      <c r="FMH1" s="37"/>
      <c r="FMI1" s="37"/>
      <c r="FMJ1" s="37"/>
      <c r="FMK1" s="37"/>
      <c r="FML1" s="37"/>
      <c r="FMM1" s="37"/>
      <c r="FMN1" s="17"/>
      <c r="FMO1" s="37"/>
      <c r="FMP1" s="37"/>
      <c r="FMQ1" s="37"/>
      <c r="FMR1" s="37"/>
      <c r="FMS1" s="37"/>
      <c r="FMT1" s="37"/>
      <c r="FMU1" s="37"/>
      <c r="FMV1" s="37"/>
      <c r="FMW1" s="37"/>
      <c r="FMX1" s="37"/>
      <c r="FMY1" s="37"/>
      <c r="FMZ1" s="37"/>
      <c r="FNA1" s="37"/>
      <c r="FNB1" s="37"/>
      <c r="FNC1" s="37"/>
      <c r="FND1" s="37"/>
      <c r="FNE1" s="37"/>
      <c r="FNF1" s="37"/>
      <c r="FNG1" s="37"/>
      <c r="FNH1" s="37"/>
      <c r="FNI1" s="37"/>
      <c r="FNJ1" s="37"/>
      <c r="FNK1" s="37"/>
      <c r="FNL1" s="37"/>
      <c r="FNM1" s="37"/>
      <c r="FNN1" s="37"/>
      <c r="FNO1" s="37"/>
      <c r="FNP1" s="37"/>
      <c r="FNQ1" s="17"/>
      <c r="FNR1" s="37"/>
      <c r="FNS1" s="37"/>
      <c r="FNT1" s="37"/>
      <c r="FNU1" s="37"/>
      <c r="FNV1" s="37"/>
      <c r="FNW1" s="37"/>
      <c r="FNX1" s="37"/>
      <c r="FNY1" s="37"/>
      <c r="FNZ1" s="37"/>
      <c r="FOA1" s="37"/>
      <c r="FOB1" s="37"/>
      <c r="FOC1" s="37"/>
      <c r="FOD1" s="37"/>
      <c r="FOE1" s="37"/>
      <c r="FOF1" s="37"/>
      <c r="FOG1" s="37"/>
      <c r="FOH1" s="37"/>
      <c r="FOI1" s="37"/>
      <c r="FOJ1" s="37"/>
      <c r="FOK1" s="37"/>
      <c r="FOL1" s="37"/>
      <c r="FOM1" s="37"/>
      <c r="FON1" s="37"/>
      <c r="FOO1" s="37"/>
      <c r="FOP1" s="37"/>
      <c r="FOQ1" s="37"/>
      <c r="FOR1" s="37"/>
      <c r="FOS1" s="37"/>
      <c r="FOT1" s="17"/>
      <c r="FOU1" s="37"/>
      <c r="FOV1" s="37"/>
      <c r="FOW1" s="37"/>
      <c r="FOX1" s="37"/>
      <c r="FOY1" s="37"/>
      <c r="FOZ1" s="37"/>
      <c r="FPA1" s="37"/>
      <c r="FPB1" s="37"/>
      <c r="FPC1" s="37"/>
      <c r="FPD1" s="37"/>
      <c r="FPE1" s="37"/>
      <c r="FPF1" s="37"/>
      <c r="FPG1" s="37"/>
      <c r="FPH1" s="37"/>
      <c r="FPI1" s="37"/>
      <c r="FPJ1" s="37"/>
      <c r="FPK1" s="37"/>
      <c r="FPL1" s="37"/>
      <c r="FPM1" s="37"/>
      <c r="FPN1" s="37"/>
      <c r="FPO1" s="37"/>
      <c r="FPP1" s="37"/>
      <c r="FPQ1" s="37"/>
      <c r="FPR1" s="37"/>
      <c r="FPS1" s="37"/>
      <c r="FPT1" s="37"/>
      <c r="FPU1" s="37"/>
      <c r="FPV1" s="37"/>
      <c r="FPW1" s="17"/>
      <c r="FPX1" s="37"/>
      <c r="FPY1" s="37"/>
      <c r="FPZ1" s="37"/>
      <c r="FQA1" s="37"/>
      <c r="FQB1" s="37"/>
      <c r="FQC1" s="37"/>
      <c r="FQD1" s="37"/>
      <c r="FQE1" s="37"/>
      <c r="FQF1" s="37"/>
      <c r="FQG1" s="37"/>
      <c r="FQH1" s="37"/>
      <c r="FQI1" s="37"/>
      <c r="FQJ1" s="37"/>
      <c r="FQK1" s="37"/>
      <c r="FQL1" s="37"/>
      <c r="FQM1" s="37"/>
      <c r="FQN1" s="37"/>
      <c r="FQO1" s="37"/>
      <c r="FQP1" s="37"/>
      <c r="FQQ1" s="37"/>
      <c r="FQR1" s="37"/>
      <c r="FQS1" s="37"/>
      <c r="FQT1" s="37"/>
      <c r="FQU1" s="37"/>
      <c r="FQV1" s="37"/>
      <c r="FQW1" s="37"/>
      <c r="FQX1" s="37"/>
      <c r="FQY1" s="37"/>
      <c r="FQZ1" s="17"/>
      <c r="FRA1" s="37"/>
      <c r="FRB1" s="37"/>
      <c r="FRC1" s="37"/>
      <c r="FRD1" s="37"/>
      <c r="FRE1" s="37"/>
      <c r="FRF1" s="37"/>
      <c r="FRG1" s="37"/>
      <c r="FRH1" s="37"/>
      <c r="FRI1" s="37"/>
      <c r="FRJ1" s="37"/>
      <c r="FRK1" s="37"/>
      <c r="FRL1" s="37"/>
      <c r="FRM1" s="37"/>
      <c r="FRN1" s="37"/>
      <c r="FRO1" s="37"/>
      <c r="FRP1" s="37"/>
      <c r="FRQ1" s="37"/>
      <c r="FRR1" s="37"/>
      <c r="FRS1" s="37"/>
      <c r="FRT1" s="37"/>
      <c r="FRU1" s="37"/>
      <c r="FRV1" s="37"/>
      <c r="FRW1" s="37"/>
      <c r="FRX1" s="37"/>
      <c r="FRY1" s="37"/>
      <c r="FRZ1" s="37"/>
      <c r="FSA1" s="37"/>
      <c r="FSB1" s="37"/>
      <c r="FSC1" s="17"/>
      <c r="FSD1" s="37"/>
      <c r="FSE1" s="37"/>
      <c r="FSF1" s="37"/>
      <c r="FSG1" s="37"/>
      <c r="FSH1" s="37"/>
      <c r="FSI1" s="37"/>
      <c r="FSJ1" s="37"/>
      <c r="FSK1" s="37"/>
      <c r="FSL1" s="37"/>
      <c r="FSM1" s="37"/>
      <c r="FSN1" s="37"/>
      <c r="FSO1" s="37"/>
      <c r="FSP1" s="37"/>
      <c r="FSQ1" s="37"/>
      <c r="FSR1" s="37"/>
      <c r="FSS1" s="37"/>
      <c r="FST1" s="37"/>
      <c r="FSU1" s="37"/>
      <c r="FSV1" s="37"/>
      <c r="FSW1" s="37"/>
      <c r="FSX1" s="37"/>
      <c r="FSY1" s="37"/>
      <c r="FSZ1" s="37"/>
      <c r="FTA1" s="37"/>
      <c r="FTB1" s="37"/>
      <c r="FTC1" s="37"/>
      <c r="FTD1" s="37"/>
      <c r="FTE1" s="37"/>
      <c r="FTF1" s="17"/>
      <c r="FTG1" s="37"/>
      <c r="FTH1" s="37"/>
      <c r="FTI1" s="37"/>
      <c r="FTJ1" s="37"/>
      <c r="FTK1" s="37"/>
      <c r="FTL1" s="37"/>
      <c r="FTM1" s="37"/>
      <c r="FTN1" s="37"/>
      <c r="FTO1" s="37"/>
      <c r="FTP1" s="37"/>
      <c r="FTQ1" s="37"/>
      <c r="FTR1" s="37"/>
      <c r="FTS1" s="37"/>
      <c r="FTT1" s="37"/>
      <c r="FTU1" s="37"/>
      <c r="FTV1" s="37"/>
      <c r="FTW1" s="37"/>
      <c r="FTX1" s="37"/>
      <c r="FTY1" s="37"/>
      <c r="FTZ1" s="37"/>
      <c r="FUA1" s="37"/>
      <c r="FUB1" s="37"/>
      <c r="FUC1" s="37"/>
      <c r="FUD1" s="37"/>
      <c r="FUE1" s="37"/>
      <c r="FUF1" s="37"/>
      <c r="FUG1" s="37"/>
      <c r="FUH1" s="37"/>
      <c r="FUI1" s="17"/>
      <c r="FUJ1" s="37"/>
      <c r="FUK1" s="37"/>
      <c r="FUL1" s="37"/>
      <c r="FUM1" s="37"/>
      <c r="FUN1" s="37"/>
      <c r="FUO1" s="37"/>
      <c r="FUP1" s="37"/>
      <c r="FUQ1" s="37"/>
      <c r="FUR1" s="37"/>
      <c r="FUS1" s="37"/>
      <c r="FUT1" s="37"/>
      <c r="FUU1" s="37"/>
      <c r="FUV1" s="37"/>
      <c r="FUW1" s="37"/>
      <c r="FUX1" s="37"/>
      <c r="FUY1" s="37"/>
      <c r="FUZ1" s="37"/>
      <c r="FVA1" s="37"/>
      <c r="FVB1" s="37"/>
      <c r="FVC1" s="37"/>
      <c r="FVD1" s="37"/>
      <c r="FVE1" s="37"/>
      <c r="FVF1" s="37"/>
      <c r="FVG1" s="37"/>
      <c r="FVH1" s="37"/>
      <c r="FVI1" s="37"/>
      <c r="FVJ1" s="37"/>
      <c r="FVK1" s="37"/>
      <c r="FVL1" s="17"/>
      <c r="FVM1" s="37"/>
      <c r="FVN1" s="37"/>
      <c r="FVO1" s="37"/>
      <c r="FVP1" s="37"/>
      <c r="FVQ1" s="37"/>
      <c r="FVR1" s="37"/>
      <c r="FVS1" s="37"/>
      <c r="FVT1" s="37"/>
      <c r="FVU1" s="37"/>
      <c r="FVV1" s="37"/>
      <c r="FVW1" s="37"/>
      <c r="FVX1" s="37"/>
      <c r="FVY1" s="37"/>
      <c r="FVZ1" s="37"/>
      <c r="FWA1" s="37"/>
      <c r="FWB1" s="37"/>
      <c r="FWC1" s="37"/>
      <c r="FWD1" s="37"/>
      <c r="FWE1" s="37"/>
      <c r="FWF1" s="37"/>
      <c r="FWG1" s="37"/>
      <c r="FWH1" s="37"/>
      <c r="FWI1" s="37"/>
      <c r="FWJ1" s="37"/>
      <c r="FWK1" s="37"/>
      <c r="FWL1" s="37"/>
      <c r="FWM1" s="37"/>
      <c r="FWN1" s="37"/>
      <c r="FWO1" s="17"/>
      <c r="FWP1" s="37"/>
      <c r="FWQ1" s="37"/>
      <c r="FWR1" s="37"/>
      <c r="FWS1" s="37"/>
      <c r="FWT1" s="37"/>
      <c r="FWU1" s="37"/>
      <c r="FWV1" s="37"/>
      <c r="FWW1" s="37"/>
      <c r="FWX1" s="37"/>
      <c r="FWY1" s="37"/>
      <c r="FWZ1" s="37"/>
      <c r="FXA1" s="37"/>
      <c r="FXB1" s="37"/>
      <c r="FXC1" s="37"/>
      <c r="FXD1" s="37"/>
      <c r="FXE1" s="37"/>
      <c r="FXF1" s="37"/>
      <c r="FXG1" s="37"/>
      <c r="FXH1" s="37"/>
      <c r="FXI1" s="37"/>
      <c r="FXJ1" s="37"/>
      <c r="FXK1" s="37"/>
      <c r="FXL1" s="37"/>
      <c r="FXM1" s="37"/>
      <c r="FXN1" s="37"/>
      <c r="FXO1" s="37"/>
      <c r="FXP1" s="37"/>
      <c r="FXQ1" s="37"/>
      <c r="FXR1" s="17"/>
      <c r="FXS1" s="37"/>
      <c r="FXT1" s="37"/>
      <c r="FXU1" s="37"/>
      <c r="FXV1" s="37"/>
      <c r="FXW1" s="37"/>
      <c r="FXX1" s="37"/>
      <c r="FXY1" s="37"/>
      <c r="FXZ1" s="37"/>
      <c r="FYA1" s="37"/>
      <c r="FYB1" s="37"/>
      <c r="FYC1" s="37"/>
      <c r="FYD1" s="37"/>
      <c r="FYE1" s="37"/>
      <c r="FYF1" s="37"/>
      <c r="FYG1" s="37"/>
      <c r="FYH1" s="37"/>
      <c r="FYI1" s="37"/>
      <c r="FYJ1" s="37"/>
      <c r="FYK1" s="37"/>
      <c r="FYL1" s="37"/>
      <c r="FYM1" s="37"/>
      <c r="FYN1" s="37"/>
      <c r="FYO1" s="37"/>
      <c r="FYP1" s="37"/>
      <c r="FYQ1" s="37"/>
      <c r="FYR1" s="37"/>
      <c r="FYS1" s="37"/>
      <c r="FYT1" s="37"/>
      <c r="FYU1" s="17"/>
      <c r="FYV1" s="37"/>
      <c r="FYW1" s="37"/>
      <c r="FYX1" s="37"/>
      <c r="FYY1" s="37"/>
      <c r="FYZ1" s="37"/>
      <c r="FZA1" s="37"/>
      <c r="FZB1" s="37"/>
      <c r="FZC1" s="37"/>
      <c r="FZD1" s="37"/>
      <c r="FZE1" s="37"/>
      <c r="FZF1" s="37"/>
      <c r="FZG1" s="37"/>
      <c r="FZH1" s="37"/>
      <c r="FZI1" s="37"/>
      <c r="FZJ1" s="37"/>
      <c r="FZK1" s="37"/>
      <c r="FZL1" s="37"/>
      <c r="FZM1" s="37"/>
      <c r="FZN1" s="37"/>
      <c r="FZO1" s="37"/>
      <c r="FZP1" s="37"/>
      <c r="FZQ1" s="37"/>
      <c r="FZR1" s="37"/>
      <c r="FZS1" s="37"/>
      <c r="FZT1" s="37"/>
      <c r="FZU1" s="37"/>
      <c r="FZV1" s="37"/>
      <c r="FZW1" s="37"/>
      <c r="FZX1" s="17"/>
      <c r="FZY1" s="37"/>
      <c r="FZZ1" s="37"/>
      <c r="GAA1" s="37"/>
      <c r="GAB1" s="37"/>
      <c r="GAC1" s="37"/>
      <c r="GAD1" s="37"/>
      <c r="GAE1" s="37"/>
      <c r="GAF1" s="37"/>
      <c r="GAG1" s="37"/>
      <c r="GAH1" s="37"/>
      <c r="GAI1" s="37"/>
      <c r="GAJ1" s="37"/>
      <c r="GAK1" s="37"/>
      <c r="GAL1" s="37"/>
      <c r="GAM1" s="37"/>
      <c r="GAN1" s="37"/>
      <c r="GAO1" s="37"/>
      <c r="GAP1" s="37"/>
      <c r="GAQ1" s="37"/>
      <c r="GAR1" s="37"/>
      <c r="GAS1" s="37"/>
      <c r="GAT1" s="37"/>
      <c r="GAU1" s="37"/>
      <c r="GAV1" s="37"/>
      <c r="GAW1" s="37"/>
      <c r="GAX1" s="37"/>
      <c r="GAY1" s="37"/>
      <c r="GAZ1" s="37"/>
      <c r="GBA1" s="17"/>
      <c r="GBB1" s="37"/>
      <c r="GBC1" s="37"/>
      <c r="GBD1" s="37"/>
      <c r="GBE1" s="37"/>
      <c r="GBF1" s="37"/>
      <c r="GBG1" s="37"/>
      <c r="GBH1" s="37"/>
      <c r="GBI1" s="37"/>
      <c r="GBJ1" s="37"/>
      <c r="GBK1" s="37"/>
      <c r="GBL1" s="37"/>
      <c r="GBM1" s="37"/>
      <c r="GBN1" s="37"/>
      <c r="GBO1" s="37"/>
      <c r="GBP1" s="37"/>
      <c r="GBQ1" s="37"/>
      <c r="GBR1" s="37"/>
      <c r="GBS1" s="37"/>
      <c r="GBT1" s="37"/>
      <c r="GBU1" s="37"/>
      <c r="GBV1" s="37"/>
      <c r="GBW1" s="37"/>
      <c r="GBX1" s="37"/>
      <c r="GBY1" s="37"/>
      <c r="GBZ1" s="37"/>
      <c r="GCA1" s="37"/>
      <c r="GCB1" s="37"/>
      <c r="GCC1" s="37"/>
      <c r="GCD1" s="17"/>
      <c r="GCE1" s="37"/>
      <c r="GCF1" s="37"/>
      <c r="GCG1" s="37"/>
      <c r="GCH1" s="37"/>
      <c r="GCI1" s="37"/>
      <c r="GCJ1" s="37"/>
      <c r="GCK1" s="37"/>
      <c r="GCL1" s="37"/>
      <c r="GCM1" s="37"/>
      <c r="GCN1" s="37"/>
      <c r="GCO1" s="37"/>
      <c r="GCP1" s="37"/>
      <c r="GCQ1" s="37"/>
      <c r="GCR1" s="37"/>
      <c r="GCS1" s="37"/>
      <c r="GCT1" s="37"/>
      <c r="GCU1" s="37"/>
      <c r="GCV1" s="37"/>
      <c r="GCW1" s="37"/>
      <c r="GCX1" s="37"/>
      <c r="GCY1" s="37"/>
      <c r="GCZ1" s="37"/>
      <c r="GDA1" s="37"/>
      <c r="GDB1" s="37"/>
      <c r="GDC1" s="37"/>
      <c r="GDD1" s="37"/>
      <c r="GDE1" s="37"/>
      <c r="GDF1" s="37"/>
      <c r="GDG1" s="17"/>
      <c r="GDH1" s="37"/>
      <c r="GDI1" s="37"/>
      <c r="GDJ1" s="37"/>
      <c r="GDK1" s="37"/>
      <c r="GDL1" s="37"/>
      <c r="GDM1" s="37"/>
      <c r="GDN1" s="37"/>
      <c r="GDO1" s="37"/>
      <c r="GDP1" s="37"/>
      <c r="GDQ1" s="37"/>
      <c r="GDR1" s="37"/>
      <c r="GDS1" s="37"/>
      <c r="GDT1" s="37"/>
      <c r="GDU1" s="37"/>
      <c r="GDV1" s="37"/>
      <c r="GDW1" s="37"/>
      <c r="GDX1" s="37"/>
      <c r="GDY1" s="37"/>
      <c r="GDZ1" s="37"/>
      <c r="GEA1" s="37"/>
      <c r="GEB1" s="37"/>
      <c r="GEC1" s="37"/>
      <c r="GED1" s="37"/>
      <c r="GEE1" s="37"/>
      <c r="GEF1" s="37"/>
      <c r="GEG1" s="37"/>
      <c r="GEH1" s="37"/>
      <c r="GEI1" s="37"/>
      <c r="GEJ1" s="17"/>
      <c r="GEK1" s="37"/>
      <c r="GEL1" s="37"/>
      <c r="GEM1" s="37"/>
      <c r="GEN1" s="37"/>
      <c r="GEO1" s="37"/>
      <c r="GEP1" s="37"/>
      <c r="GEQ1" s="37"/>
      <c r="GER1" s="37"/>
      <c r="GES1" s="37"/>
      <c r="GET1" s="37"/>
      <c r="GEU1" s="37"/>
      <c r="GEV1" s="37"/>
      <c r="GEW1" s="37"/>
      <c r="GEX1" s="37"/>
      <c r="GEY1" s="37"/>
      <c r="GEZ1" s="37"/>
      <c r="GFA1" s="37"/>
      <c r="GFB1" s="37"/>
      <c r="GFC1" s="37"/>
      <c r="GFD1" s="37"/>
      <c r="GFE1" s="37"/>
      <c r="GFF1" s="37"/>
      <c r="GFG1" s="37"/>
      <c r="GFH1" s="37"/>
      <c r="GFI1" s="37"/>
      <c r="GFJ1" s="37"/>
      <c r="GFK1" s="37"/>
      <c r="GFL1" s="37"/>
      <c r="GFM1" s="17"/>
      <c r="GFN1" s="37"/>
      <c r="GFO1" s="37"/>
      <c r="GFP1" s="37"/>
      <c r="GFQ1" s="37"/>
      <c r="GFR1" s="37"/>
      <c r="GFS1" s="37"/>
      <c r="GFT1" s="37"/>
      <c r="GFU1" s="37"/>
      <c r="GFV1" s="37"/>
      <c r="GFW1" s="37"/>
      <c r="GFX1" s="37"/>
      <c r="GFY1" s="37"/>
      <c r="GFZ1" s="37"/>
      <c r="GGA1" s="37"/>
      <c r="GGB1" s="37"/>
      <c r="GGC1" s="37"/>
      <c r="GGD1" s="37"/>
      <c r="GGE1" s="37"/>
      <c r="GGF1" s="37"/>
      <c r="GGG1" s="37"/>
      <c r="GGH1" s="37"/>
      <c r="GGI1" s="37"/>
      <c r="GGJ1" s="37"/>
      <c r="GGK1" s="37"/>
      <c r="GGL1" s="37"/>
      <c r="GGM1" s="37"/>
      <c r="GGN1" s="37"/>
      <c r="GGO1" s="37"/>
      <c r="GGP1" s="17"/>
      <c r="GGQ1" s="37"/>
      <c r="GGR1" s="37"/>
      <c r="GGS1" s="37"/>
      <c r="GGT1" s="37"/>
      <c r="GGU1" s="37"/>
      <c r="GGV1" s="37"/>
      <c r="GGW1" s="37"/>
      <c r="GGX1" s="37"/>
      <c r="GGY1" s="37"/>
      <c r="GGZ1" s="37"/>
      <c r="GHA1" s="37"/>
      <c r="GHB1" s="37"/>
      <c r="GHC1" s="37"/>
      <c r="GHD1" s="37"/>
      <c r="GHE1" s="37"/>
      <c r="GHF1" s="37"/>
      <c r="GHG1" s="37"/>
      <c r="GHH1" s="37"/>
      <c r="GHI1" s="37"/>
      <c r="GHJ1" s="37"/>
      <c r="GHK1" s="37"/>
      <c r="GHL1" s="37"/>
      <c r="GHM1" s="37"/>
      <c r="GHN1" s="37"/>
      <c r="GHO1" s="37"/>
      <c r="GHP1" s="37"/>
      <c r="GHQ1" s="37"/>
      <c r="GHR1" s="37"/>
      <c r="GHS1" s="17"/>
      <c r="GHT1" s="37"/>
      <c r="GHU1" s="37"/>
      <c r="GHV1" s="37"/>
      <c r="GHW1" s="37"/>
      <c r="GHX1" s="37"/>
      <c r="GHY1" s="37"/>
      <c r="GHZ1" s="37"/>
      <c r="GIA1" s="37"/>
      <c r="GIB1" s="37"/>
      <c r="GIC1" s="37"/>
      <c r="GID1" s="37"/>
      <c r="GIE1" s="37"/>
      <c r="GIF1" s="37"/>
      <c r="GIG1" s="37"/>
      <c r="GIH1" s="37"/>
      <c r="GII1" s="37"/>
      <c r="GIJ1" s="37"/>
      <c r="GIK1" s="37"/>
      <c r="GIL1" s="37"/>
      <c r="GIM1" s="37"/>
      <c r="GIN1" s="37"/>
      <c r="GIO1" s="37"/>
      <c r="GIP1" s="37"/>
      <c r="GIQ1" s="37"/>
      <c r="GIR1" s="37"/>
      <c r="GIS1" s="37"/>
      <c r="GIT1" s="37"/>
      <c r="GIU1" s="37"/>
      <c r="GIV1" s="17"/>
      <c r="GIW1" s="37"/>
      <c r="GIX1" s="37"/>
      <c r="GIY1" s="37"/>
      <c r="GIZ1" s="37"/>
      <c r="GJA1" s="37"/>
      <c r="GJB1" s="37"/>
      <c r="GJC1" s="37"/>
      <c r="GJD1" s="37"/>
      <c r="GJE1" s="37"/>
      <c r="GJF1" s="37"/>
      <c r="GJG1" s="37"/>
      <c r="GJH1" s="37"/>
      <c r="GJI1" s="37"/>
      <c r="GJJ1" s="37"/>
      <c r="GJK1" s="37"/>
      <c r="GJL1" s="37"/>
      <c r="GJM1" s="37"/>
      <c r="GJN1" s="37"/>
      <c r="GJO1" s="37"/>
      <c r="GJP1" s="37"/>
      <c r="GJQ1" s="37"/>
      <c r="GJR1" s="37"/>
      <c r="GJS1" s="37"/>
      <c r="GJT1" s="37"/>
      <c r="GJU1" s="37"/>
      <c r="GJV1" s="37"/>
      <c r="GJW1" s="37"/>
      <c r="GJX1" s="37"/>
      <c r="GJY1" s="17"/>
      <c r="GJZ1" s="37"/>
      <c r="GKA1" s="37"/>
      <c r="GKB1" s="37"/>
      <c r="GKC1" s="37"/>
      <c r="GKD1" s="37"/>
      <c r="GKE1" s="37"/>
      <c r="GKF1" s="37"/>
      <c r="GKG1" s="37"/>
      <c r="GKH1" s="37"/>
      <c r="GKI1" s="37"/>
      <c r="GKJ1" s="37"/>
      <c r="GKK1" s="37"/>
      <c r="GKL1" s="37"/>
      <c r="GKM1" s="37"/>
      <c r="GKN1" s="37"/>
      <c r="GKO1" s="37"/>
      <c r="GKP1" s="37"/>
      <c r="GKQ1" s="37"/>
      <c r="GKR1" s="37"/>
      <c r="GKS1" s="37"/>
      <c r="GKT1" s="37"/>
      <c r="GKU1" s="37"/>
      <c r="GKV1" s="37"/>
      <c r="GKW1" s="37"/>
      <c r="GKX1" s="37"/>
      <c r="GKY1" s="37"/>
      <c r="GKZ1" s="37"/>
      <c r="GLA1" s="37"/>
      <c r="GLB1" s="17"/>
      <c r="GLC1" s="37"/>
      <c r="GLD1" s="37"/>
      <c r="GLE1" s="37"/>
      <c r="GLF1" s="37"/>
      <c r="GLG1" s="37"/>
      <c r="GLH1" s="37"/>
      <c r="GLI1" s="37"/>
      <c r="GLJ1" s="37"/>
      <c r="GLK1" s="37"/>
      <c r="GLL1" s="37"/>
      <c r="GLM1" s="37"/>
      <c r="GLN1" s="37"/>
      <c r="GLO1" s="37"/>
      <c r="GLP1" s="37"/>
      <c r="GLQ1" s="37"/>
      <c r="GLR1" s="37"/>
      <c r="GLS1" s="37"/>
      <c r="GLT1" s="37"/>
      <c r="GLU1" s="37"/>
      <c r="GLV1" s="37"/>
      <c r="GLW1" s="37"/>
      <c r="GLX1" s="37"/>
      <c r="GLY1" s="37"/>
      <c r="GLZ1" s="37"/>
      <c r="GMA1" s="37"/>
      <c r="GMB1" s="37"/>
      <c r="GMC1" s="37"/>
      <c r="GMD1" s="37"/>
      <c r="GME1" s="17"/>
      <c r="GMF1" s="37"/>
      <c r="GMG1" s="37"/>
      <c r="GMH1" s="37"/>
      <c r="GMI1" s="37"/>
      <c r="GMJ1" s="37"/>
      <c r="GMK1" s="37"/>
      <c r="GML1" s="37"/>
      <c r="GMM1" s="37"/>
      <c r="GMN1" s="37"/>
      <c r="GMO1" s="37"/>
      <c r="GMP1" s="37"/>
      <c r="GMQ1" s="37"/>
      <c r="GMR1" s="37"/>
      <c r="GMS1" s="37"/>
      <c r="GMT1" s="37"/>
      <c r="GMU1" s="37"/>
      <c r="GMV1" s="37"/>
      <c r="GMW1" s="37"/>
      <c r="GMX1" s="37"/>
      <c r="GMY1" s="37"/>
      <c r="GMZ1" s="37"/>
      <c r="GNA1" s="37"/>
      <c r="GNB1" s="37"/>
      <c r="GNC1" s="37"/>
      <c r="GND1" s="37"/>
      <c r="GNE1" s="37"/>
      <c r="GNF1" s="37"/>
      <c r="GNG1" s="37"/>
      <c r="GNH1" s="17"/>
      <c r="GNI1" s="37"/>
      <c r="GNJ1" s="37"/>
      <c r="GNK1" s="37"/>
      <c r="GNL1" s="37"/>
      <c r="GNM1" s="37"/>
      <c r="GNN1" s="37"/>
      <c r="GNO1" s="37"/>
      <c r="GNP1" s="37"/>
      <c r="GNQ1" s="37"/>
      <c r="GNR1" s="37"/>
      <c r="GNS1" s="37"/>
      <c r="GNT1" s="37"/>
      <c r="GNU1" s="37"/>
      <c r="GNV1" s="37"/>
      <c r="GNW1" s="37"/>
      <c r="GNX1" s="37"/>
      <c r="GNY1" s="37"/>
      <c r="GNZ1" s="37"/>
      <c r="GOA1" s="37"/>
      <c r="GOB1" s="37"/>
      <c r="GOC1" s="37"/>
      <c r="GOD1" s="37"/>
      <c r="GOE1" s="37"/>
      <c r="GOF1" s="37"/>
      <c r="GOG1" s="37"/>
      <c r="GOH1" s="37"/>
      <c r="GOI1" s="37"/>
      <c r="GOJ1" s="37"/>
      <c r="GOK1" s="17"/>
      <c r="GOL1" s="37"/>
      <c r="GOM1" s="37"/>
      <c r="GON1" s="37"/>
      <c r="GOO1" s="37"/>
      <c r="GOP1" s="37"/>
      <c r="GOQ1" s="37"/>
      <c r="GOR1" s="37"/>
      <c r="GOS1" s="37"/>
      <c r="GOT1" s="37"/>
      <c r="GOU1" s="37"/>
      <c r="GOV1" s="37"/>
      <c r="GOW1" s="37"/>
      <c r="GOX1" s="37"/>
      <c r="GOY1" s="37"/>
      <c r="GOZ1" s="37"/>
      <c r="GPA1" s="37"/>
      <c r="GPB1" s="37"/>
      <c r="GPC1" s="37"/>
      <c r="GPD1" s="37"/>
      <c r="GPE1" s="37"/>
      <c r="GPF1" s="37"/>
      <c r="GPG1" s="37"/>
      <c r="GPH1" s="37"/>
      <c r="GPI1" s="37"/>
      <c r="GPJ1" s="37"/>
      <c r="GPK1" s="37"/>
      <c r="GPL1" s="37"/>
      <c r="GPM1" s="37"/>
      <c r="GPN1" s="17"/>
      <c r="GPO1" s="37"/>
      <c r="GPP1" s="37"/>
      <c r="GPQ1" s="37"/>
      <c r="GPR1" s="37"/>
      <c r="GPS1" s="37"/>
      <c r="GPT1" s="37"/>
      <c r="GPU1" s="37"/>
      <c r="GPV1" s="37"/>
      <c r="GPW1" s="37"/>
      <c r="GPX1" s="37"/>
      <c r="GPY1" s="37"/>
      <c r="GPZ1" s="37"/>
      <c r="GQA1" s="37"/>
      <c r="GQB1" s="37"/>
      <c r="GQC1" s="37"/>
      <c r="GQD1" s="37"/>
      <c r="GQE1" s="37"/>
      <c r="GQF1" s="37"/>
      <c r="GQG1" s="37"/>
      <c r="GQH1" s="37"/>
      <c r="GQI1" s="37"/>
      <c r="GQJ1" s="37"/>
      <c r="GQK1" s="37"/>
      <c r="GQL1" s="37"/>
      <c r="GQM1" s="37"/>
      <c r="GQN1" s="37"/>
      <c r="GQO1" s="37"/>
      <c r="GQP1" s="37"/>
      <c r="GQQ1" s="17"/>
      <c r="GQR1" s="37"/>
      <c r="GQS1" s="37"/>
      <c r="GQT1" s="37"/>
      <c r="GQU1" s="37"/>
      <c r="GQV1" s="37"/>
      <c r="GQW1" s="37"/>
      <c r="GQX1" s="37"/>
      <c r="GQY1" s="37"/>
      <c r="GQZ1" s="37"/>
      <c r="GRA1" s="37"/>
      <c r="GRB1" s="37"/>
      <c r="GRC1" s="37"/>
      <c r="GRD1" s="37"/>
      <c r="GRE1" s="37"/>
      <c r="GRF1" s="37"/>
      <c r="GRG1" s="37"/>
      <c r="GRH1" s="37"/>
      <c r="GRI1" s="37"/>
      <c r="GRJ1" s="37"/>
      <c r="GRK1" s="37"/>
      <c r="GRL1" s="37"/>
      <c r="GRM1" s="37"/>
      <c r="GRN1" s="37"/>
      <c r="GRO1" s="37"/>
      <c r="GRP1" s="37"/>
      <c r="GRQ1" s="37"/>
      <c r="GRR1" s="37"/>
      <c r="GRS1" s="37"/>
      <c r="GRT1" s="17"/>
      <c r="GRU1" s="37"/>
      <c r="GRV1" s="37"/>
      <c r="GRW1" s="37"/>
      <c r="GRX1" s="37"/>
      <c r="GRY1" s="37"/>
      <c r="GRZ1" s="37"/>
      <c r="GSA1" s="37"/>
      <c r="GSB1" s="37"/>
      <c r="GSC1" s="37"/>
      <c r="GSD1" s="37"/>
      <c r="GSE1" s="37"/>
      <c r="GSF1" s="37"/>
      <c r="GSG1" s="37"/>
      <c r="GSH1" s="37"/>
      <c r="GSI1" s="37"/>
      <c r="GSJ1" s="37"/>
      <c r="GSK1" s="37"/>
      <c r="GSL1" s="37"/>
      <c r="GSM1" s="37"/>
      <c r="GSN1" s="37"/>
      <c r="GSO1" s="37"/>
      <c r="GSP1" s="37"/>
      <c r="GSQ1" s="37"/>
      <c r="GSR1" s="37"/>
      <c r="GSS1" s="37"/>
      <c r="GST1" s="37"/>
      <c r="GSU1" s="37"/>
      <c r="GSV1" s="37"/>
      <c r="GSW1" s="17"/>
      <c r="GSX1" s="37"/>
      <c r="GSY1" s="37"/>
      <c r="GSZ1" s="37"/>
      <c r="GTA1" s="37"/>
      <c r="GTB1" s="37"/>
      <c r="GTC1" s="37"/>
      <c r="GTD1" s="37"/>
      <c r="GTE1" s="37"/>
      <c r="GTF1" s="37"/>
      <c r="GTG1" s="37"/>
      <c r="GTH1" s="37"/>
      <c r="GTI1" s="37"/>
      <c r="GTJ1" s="37"/>
      <c r="GTK1" s="37"/>
      <c r="GTL1" s="37"/>
      <c r="GTM1" s="37"/>
      <c r="GTN1" s="37"/>
      <c r="GTO1" s="37"/>
      <c r="GTP1" s="37"/>
      <c r="GTQ1" s="37"/>
      <c r="GTR1" s="37"/>
      <c r="GTS1" s="37"/>
      <c r="GTT1" s="37"/>
      <c r="GTU1" s="37"/>
      <c r="GTV1" s="37"/>
      <c r="GTW1" s="37"/>
      <c r="GTX1" s="37"/>
      <c r="GTY1" s="37"/>
      <c r="GTZ1" s="17"/>
      <c r="GUA1" s="37"/>
      <c r="GUB1" s="37"/>
      <c r="GUC1" s="37"/>
      <c r="GUD1" s="37"/>
      <c r="GUE1" s="37"/>
      <c r="GUF1" s="37"/>
      <c r="GUG1" s="37"/>
      <c r="GUH1" s="37"/>
      <c r="GUI1" s="37"/>
      <c r="GUJ1" s="37"/>
      <c r="GUK1" s="37"/>
      <c r="GUL1" s="37"/>
      <c r="GUM1" s="37"/>
      <c r="GUN1" s="37"/>
      <c r="GUO1" s="37"/>
      <c r="GUP1" s="37"/>
      <c r="GUQ1" s="37"/>
      <c r="GUR1" s="37"/>
      <c r="GUS1" s="37"/>
      <c r="GUT1" s="37"/>
      <c r="GUU1" s="37"/>
      <c r="GUV1" s="37"/>
      <c r="GUW1" s="37"/>
      <c r="GUX1" s="37"/>
      <c r="GUY1" s="37"/>
      <c r="GUZ1" s="37"/>
      <c r="GVA1" s="37"/>
      <c r="GVB1" s="37"/>
      <c r="GVC1" s="17"/>
      <c r="GVD1" s="37"/>
      <c r="GVE1" s="37"/>
      <c r="GVF1" s="37"/>
      <c r="GVG1" s="37"/>
      <c r="GVH1" s="37"/>
      <c r="GVI1" s="37"/>
      <c r="GVJ1" s="37"/>
      <c r="GVK1" s="37"/>
      <c r="GVL1" s="37"/>
      <c r="GVM1" s="37"/>
      <c r="GVN1" s="37"/>
      <c r="GVO1" s="37"/>
      <c r="GVP1" s="37"/>
      <c r="GVQ1" s="37"/>
      <c r="GVR1" s="37"/>
      <c r="GVS1" s="37"/>
      <c r="GVT1" s="37"/>
      <c r="GVU1" s="37"/>
      <c r="GVV1" s="37"/>
      <c r="GVW1" s="37"/>
      <c r="GVX1" s="37"/>
      <c r="GVY1" s="37"/>
      <c r="GVZ1" s="37"/>
      <c r="GWA1" s="37"/>
      <c r="GWB1" s="37"/>
      <c r="GWC1" s="37"/>
      <c r="GWD1" s="37"/>
      <c r="GWE1" s="37"/>
      <c r="GWF1" s="17"/>
      <c r="GWG1" s="37"/>
      <c r="GWH1" s="37"/>
      <c r="GWI1" s="37"/>
      <c r="GWJ1" s="37"/>
      <c r="GWK1" s="37"/>
      <c r="GWL1" s="37"/>
      <c r="GWM1" s="37"/>
      <c r="GWN1" s="37"/>
      <c r="GWO1" s="37"/>
      <c r="GWP1" s="37"/>
      <c r="GWQ1" s="37"/>
      <c r="GWR1" s="37"/>
      <c r="GWS1" s="37"/>
      <c r="GWT1" s="37"/>
      <c r="GWU1" s="37"/>
      <c r="GWV1" s="37"/>
      <c r="GWW1" s="37"/>
      <c r="GWX1" s="37"/>
      <c r="GWY1" s="37"/>
      <c r="GWZ1" s="37"/>
      <c r="GXA1" s="37"/>
      <c r="GXB1" s="37"/>
      <c r="GXC1" s="37"/>
      <c r="GXD1" s="37"/>
      <c r="GXE1" s="37"/>
      <c r="GXF1" s="37"/>
      <c r="GXG1" s="37"/>
      <c r="GXH1" s="37"/>
      <c r="GXI1" s="17"/>
      <c r="GXJ1" s="37"/>
      <c r="GXK1" s="37"/>
      <c r="GXL1" s="37"/>
      <c r="GXM1" s="37"/>
      <c r="GXN1" s="37"/>
      <c r="GXO1" s="37"/>
      <c r="GXP1" s="37"/>
      <c r="GXQ1" s="37"/>
      <c r="GXR1" s="37"/>
      <c r="GXS1" s="37"/>
      <c r="GXT1" s="37"/>
      <c r="GXU1" s="37"/>
      <c r="GXV1" s="37"/>
      <c r="GXW1" s="37"/>
      <c r="GXX1" s="37"/>
      <c r="GXY1" s="37"/>
      <c r="GXZ1" s="37"/>
      <c r="GYA1" s="37"/>
      <c r="GYB1" s="37"/>
      <c r="GYC1" s="37"/>
      <c r="GYD1" s="37"/>
      <c r="GYE1" s="37"/>
      <c r="GYF1" s="37"/>
      <c r="GYG1" s="37"/>
      <c r="GYH1" s="37"/>
      <c r="GYI1" s="37"/>
      <c r="GYJ1" s="37"/>
      <c r="GYK1" s="37"/>
      <c r="GYL1" s="17"/>
      <c r="GYM1" s="37"/>
      <c r="GYN1" s="37"/>
      <c r="GYO1" s="37"/>
      <c r="GYP1" s="37"/>
      <c r="GYQ1" s="37"/>
      <c r="GYR1" s="37"/>
      <c r="GYS1" s="37"/>
      <c r="GYT1" s="37"/>
      <c r="GYU1" s="37"/>
      <c r="GYV1" s="37"/>
      <c r="GYW1" s="37"/>
      <c r="GYX1" s="37"/>
      <c r="GYY1" s="37"/>
      <c r="GYZ1" s="37"/>
      <c r="GZA1" s="37"/>
      <c r="GZB1" s="37"/>
      <c r="GZC1" s="37"/>
      <c r="GZD1" s="37"/>
      <c r="GZE1" s="37"/>
      <c r="GZF1" s="37"/>
      <c r="GZG1" s="37"/>
      <c r="GZH1" s="37"/>
      <c r="GZI1" s="37"/>
      <c r="GZJ1" s="37"/>
      <c r="GZK1" s="37"/>
      <c r="GZL1" s="37"/>
      <c r="GZM1" s="37"/>
      <c r="GZN1" s="37"/>
      <c r="GZO1" s="17"/>
      <c r="GZP1" s="37"/>
      <c r="GZQ1" s="37"/>
      <c r="GZR1" s="37"/>
      <c r="GZS1" s="37"/>
      <c r="GZT1" s="37"/>
      <c r="GZU1" s="37"/>
      <c r="GZV1" s="37"/>
      <c r="GZW1" s="37"/>
      <c r="GZX1" s="37"/>
      <c r="GZY1" s="37"/>
      <c r="GZZ1" s="37"/>
      <c r="HAA1" s="37"/>
      <c r="HAB1" s="37"/>
      <c r="HAC1" s="37"/>
      <c r="HAD1" s="37"/>
      <c r="HAE1" s="37"/>
      <c r="HAF1" s="37"/>
      <c r="HAG1" s="37"/>
      <c r="HAH1" s="37"/>
      <c r="HAI1" s="37"/>
      <c r="HAJ1" s="37"/>
      <c r="HAK1" s="37"/>
      <c r="HAL1" s="37"/>
      <c r="HAM1" s="37"/>
      <c r="HAN1" s="37"/>
      <c r="HAO1" s="37"/>
      <c r="HAP1" s="37"/>
      <c r="HAQ1" s="37"/>
      <c r="HAR1" s="17"/>
      <c r="HAS1" s="37"/>
      <c r="HAT1" s="37"/>
      <c r="HAU1" s="37"/>
      <c r="HAV1" s="37"/>
      <c r="HAW1" s="37"/>
      <c r="HAX1" s="37"/>
      <c r="HAY1" s="37"/>
      <c r="HAZ1" s="37"/>
      <c r="HBA1" s="37"/>
      <c r="HBB1" s="37"/>
      <c r="HBC1" s="37"/>
      <c r="HBD1" s="37"/>
      <c r="HBE1" s="37"/>
      <c r="HBF1" s="37"/>
      <c r="HBG1" s="37"/>
      <c r="HBH1" s="37"/>
      <c r="HBI1" s="37"/>
      <c r="HBJ1" s="37"/>
      <c r="HBK1" s="37"/>
      <c r="HBL1" s="37"/>
      <c r="HBM1" s="37"/>
      <c r="HBN1" s="37"/>
      <c r="HBO1" s="37"/>
      <c r="HBP1" s="37"/>
      <c r="HBQ1" s="37"/>
      <c r="HBR1" s="37"/>
      <c r="HBS1" s="37"/>
      <c r="HBT1" s="37"/>
      <c r="HBU1" s="17"/>
      <c r="HBV1" s="37"/>
      <c r="HBW1" s="37"/>
      <c r="HBX1" s="37"/>
      <c r="HBY1" s="37"/>
      <c r="HBZ1" s="37"/>
      <c r="HCA1" s="37"/>
      <c r="HCB1" s="37"/>
      <c r="HCC1" s="37"/>
      <c r="HCD1" s="37"/>
      <c r="HCE1" s="37"/>
      <c r="HCF1" s="37"/>
      <c r="HCG1" s="37"/>
      <c r="HCH1" s="37"/>
      <c r="HCI1" s="37"/>
      <c r="HCJ1" s="37"/>
      <c r="HCK1" s="37"/>
      <c r="HCL1" s="37"/>
      <c r="HCM1" s="37"/>
      <c r="HCN1" s="37"/>
      <c r="HCO1" s="37"/>
      <c r="HCP1" s="37"/>
      <c r="HCQ1" s="37"/>
      <c r="HCR1" s="37"/>
      <c r="HCS1" s="37"/>
      <c r="HCT1" s="37"/>
      <c r="HCU1" s="37"/>
      <c r="HCV1" s="37"/>
      <c r="HCW1" s="37"/>
      <c r="HCX1" s="17"/>
      <c r="HCY1" s="37"/>
      <c r="HCZ1" s="37"/>
      <c r="HDA1" s="37"/>
      <c r="HDB1" s="37"/>
      <c r="HDC1" s="37"/>
      <c r="HDD1" s="37"/>
      <c r="HDE1" s="37"/>
      <c r="HDF1" s="37"/>
      <c r="HDG1" s="37"/>
      <c r="HDH1" s="37"/>
      <c r="HDI1" s="37"/>
      <c r="HDJ1" s="37"/>
      <c r="HDK1" s="37"/>
      <c r="HDL1" s="37"/>
      <c r="HDM1" s="37"/>
      <c r="HDN1" s="37"/>
      <c r="HDO1" s="37"/>
      <c r="HDP1" s="37"/>
      <c r="HDQ1" s="37"/>
      <c r="HDR1" s="37"/>
      <c r="HDS1" s="37"/>
      <c r="HDT1" s="37"/>
      <c r="HDU1" s="37"/>
      <c r="HDV1" s="37"/>
      <c r="HDW1" s="37"/>
      <c r="HDX1" s="37"/>
      <c r="HDY1" s="37"/>
      <c r="HDZ1" s="37"/>
      <c r="HEA1" s="17"/>
      <c r="HEB1" s="37"/>
      <c r="HEC1" s="37"/>
      <c r="HED1" s="37"/>
      <c r="HEE1" s="37"/>
      <c r="HEF1" s="37"/>
      <c r="HEG1" s="37"/>
      <c r="HEH1" s="37"/>
      <c r="HEI1" s="37"/>
      <c r="HEJ1" s="37"/>
      <c r="HEK1" s="37"/>
      <c r="HEL1" s="37"/>
      <c r="HEM1" s="37"/>
      <c r="HEN1" s="37"/>
      <c r="HEO1" s="37"/>
      <c r="HEP1" s="37"/>
      <c r="HEQ1" s="37"/>
      <c r="HER1" s="37"/>
      <c r="HES1" s="37"/>
      <c r="HET1" s="37"/>
      <c r="HEU1" s="37"/>
      <c r="HEV1" s="37"/>
      <c r="HEW1" s="37"/>
      <c r="HEX1" s="37"/>
      <c r="HEY1" s="37"/>
      <c r="HEZ1" s="37"/>
      <c r="HFA1" s="37"/>
      <c r="HFB1" s="37"/>
      <c r="HFC1" s="37"/>
      <c r="HFD1" s="17"/>
      <c r="HFE1" s="37"/>
      <c r="HFF1" s="37"/>
      <c r="HFG1" s="37"/>
      <c r="HFH1" s="37"/>
      <c r="HFI1" s="37"/>
      <c r="HFJ1" s="37"/>
      <c r="HFK1" s="37"/>
      <c r="HFL1" s="37"/>
      <c r="HFM1" s="37"/>
      <c r="HFN1" s="37"/>
      <c r="HFO1" s="37"/>
      <c r="HFP1" s="37"/>
      <c r="HFQ1" s="37"/>
      <c r="HFR1" s="37"/>
      <c r="HFS1" s="37"/>
      <c r="HFT1" s="37"/>
      <c r="HFU1" s="37"/>
      <c r="HFV1" s="37"/>
      <c r="HFW1" s="37"/>
      <c r="HFX1" s="37"/>
      <c r="HFY1" s="37"/>
      <c r="HFZ1" s="37"/>
      <c r="HGA1" s="37"/>
      <c r="HGB1" s="37"/>
      <c r="HGC1" s="37"/>
      <c r="HGD1" s="37"/>
      <c r="HGE1" s="37"/>
      <c r="HGF1" s="37"/>
      <c r="HGG1" s="17"/>
      <c r="HGH1" s="37"/>
      <c r="HGI1" s="37"/>
      <c r="HGJ1" s="37"/>
      <c r="HGK1" s="37"/>
      <c r="HGL1" s="37"/>
      <c r="HGM1" s="37"/>
      <c r="HGN1" s="37"/>
      <c r="HGO1" s="37"/>
      <c r="HGP1" s="37"/>
      <c r="HGQ1" s="37"/>
      <c r="HGR1" s="37"/>
      <c r="HGS1" s="37"/>
      <c r="HGT1" s="37"/>
      <c r="HGU1" s="37"/>
      <c r="HGV1" s="37"/>
      <c r="HGW1" s="37"/>
      <c r="HGX1" s="37"/>
      <c r="HGY1" s="37"/>
      <c r="HGZ1" s="37"/>
      <c r="HHA1" s="37"/>
      <c r="HHB1" s="37"/>
      <c r="HHC1" s="37"/>
      <c r="HHD1" s="37"/>
      <c r="HHE1" s="37"/>
      <c r="HHF1" s="37"/>
      <c r="HHG1" s="37"/>
      <c r="HHH1" s="37"/>
      <c r="HHI1" s="37"/>
      <c r="HHJ1" s="17"/>
      <c r="HHK1" s="37"/>
      <c r="HHL1" s="37"/>
      <c r="HHM1" s="37"/>
      <c r="HHN1" s="37"/>
      <c r="HHO1" s="37"/>
      <c r="HHP1" s="37"/>
      <c r="HHQ1" s="37"/>
      <c r="HHR1" s="37"/>
      <c r="HHS1" s="37"/>
      <c r="HHT1" s="37"/>
      <c r="HHU1" s="37"/>
      <c r="HHV1" s="37"/>
      <c r="HHW1" s="37"/>
      <c r="HHX1" s="37"/>
      <c r="HHY1" s="37"/>
      <c r="HHZ1" s="37"/>
      <c r="HIA1" s="37"/>
      <c r="HIB1" s="37"/>
      <c r="HIC1" s="37"/>
      <c r="HID1" s="37"/>
      <c r="HIE1" s="37"/>
      <c r="HIF1" s="37"/>
      <c r="HIG1" s="37"/>
      <c r="HIH1" s="37"/>
      <c r="HII1" s="37"/>
      <c r="HIJ1" s="37"/>
      <c r="HIK1" s="37"/>
      <c r="HIL1" s="37"/>
      <c r="HIM1" s="17"/>
      <c r="HIN1" s="37"/>
      <c r="HIO1" s="37"/>
      <c r="HIP1" s="37"/>
      <c r="HIQ1" s="37"/>
      <c r="HIR1" s="37"/>
      <c r="HIS1" s="37"/>
      <c r="HIT1" s="37"/>
      <c r="HIU1" s="37"/>
      <c r="HIV1" s="37"/>
      <c r="HIW1" s="37"/>
      <c r="HIX1" s="37"/>
      <c r="HIY1" s="37"/>
      <c r="HIZ1" s="37"/>
      <c r="HJA1" s="37"/>
      <c r="HJB1" s="37"/>
      <c r="HJC1" s="37"/>
      <c r="HJD1" s="37"/>
      <c r="HJE1" s="37"/>
      <c r="HJF1" s="37"/>
      <c r="HJG1" s="37"/>
      <c r="HJH1" s="37"/>
      <c r="HJI1" s="37"/>
      <c r="HJJ1" s="37"/>
      <c r="HJK1" s="37"/>
      <c r="HJL1" s="37"/>
      <c r="HJM1" s="37"/>
      <c r="HJN1" s="37"/>
      <c r="HJO1" s="37"/>
      <c r="HJP1" s="17"/>
      <c r="HJQ1" s="37"/>
      <c r="HJR1" s="37"/>
      <c r="HJS1" s="37"/>
      <c r="HJT1" s="37"/>
      <c r="HJU1" s="37"/>
      <c r="HJV1" s="37"/>
      <c r="HJW1" s="37"/>
      <c r="HJX1" s="37"/>
      <c r="HJY1" s="37"/>
      <c r="HJZ1" s="37"/>
      <c r="HKA1" s="37"/>
      <c r="HKB1" s="37"/>
      <c r="HKC1" s="37"/>
      <c r="HKD1" s="37"/>
      <c r="HKE1" s="37"/>
      <c r="HKF1" s="37"/>
      <c r="HKG1" s="37"/>
      <c r="HKH1" s="37"/>
      <c r="HKI1" s="37"/>
      <c r="HKJ1" s="37"/>
      <c r="HKK1" s="37"/>
      <c r="HKL1" s="37"/>
      <c r="HKM1" s="37"/>
      <c r="HKN1" s="37"/>
      <c r="HKO1" s="37"/>
      <c r="HKP1" s="37"/>
      <c r="HKQ1" s="37"/>
      <c r="HKR1" s="37"/>
      <c r="HKS1" s="17"/>
      <c r="HKT1" s="37"/>
      <c r="HKU1" s="37"/>
      <c r="HKV1" s="37"/>
      <c r="HKW1" s="37"/>
      <c r="HKX1" s="37"/>
      <c r="HKY1" s="37"/>
      <c r="HKZ1" s="37"/>
      <c r="HLA1" s="37"/>
      <c r="HLB1" s="37"/>
      <c r="HLC1" s="37"/>
      <c r="HLD1" s="37"/>
      <c r="HLE1" s="37"/>
      <c r="HLF1" s="37"/>
      <c r="HLG1" s="37"/>
      <c r="HLH1" s="37"/>
      <c r="HLI1" s="37"/>
      <c r="HLJ1" s="37"/>
      <c r="HLK1" s="37"/>
      <c r="HLL1" s="37"/>
      <c r="HLM1" s="37"/>
      <c r="HLN1" s="37"/>
      <c r="HLO1" s="37"/>
      <c r="HLP1" s="37"/>
      <c r="HLQ1" s="37"/>
      <c r="HLR1" s="37"/>
      <c r="HLS1" s="37"/>
      <c r="HLT1" s="37"/>
      <c r="HLU1" s="37"/>
      <c r="HLV1" s="17"/>
      <c r="HLW1" s="37"/>
      <c r="HLX1" s="37"/>
      <c r="HLY1" s="37"/>
      <c r="HLZ1" s="37"/>
      <c r="HMA1" s="37"/>
      <c r="HMB1" s="37"/>
      <c r="HMC1" s="37"/>
      <c r="HMD1" s="37"/>
      <c r="HME1" s="37"/>
      <c r="HMF1" s="37"/>
      <c r="HMG1" s="37"/>
      <c r="HMH1" s="37"/>
      <c r="HMI1" s="37"/>
      <c r="HMJ1" s="37"/>
      <c r="HMK1" s="37"/>
      <c r="HML1" s="37"/>
      <c r="HMM1" s="37"/>
      <c r="HMN1" s="37"/>
      <c r="HMO1" s="37"/>
      <c r="HMP1" s="37"/>
      <c r="HMQ1" s="37"/>
      <c r="HMR1" s="37"/>
      <c r="HMS1" s="37"/>
      <c r="HMT1" s="37"/>
      <c r="HMU1" s="37"/>
      <c r="HMV1" s="37"/>
      <c r="HMW1" s="37"/>
      <c r="HMX1" s="37"/>
      <c r="HMY1" s="17"/>
      <c r="HMZ1" s="37"/>
      <c r="HNA1" s="37"/>
      <c r="HNB1" s="37"/>
      <c r="HNC1" s="37"/>
      <c r="HND1" s="37"/>
      <c r="HNE1" s="37"/>
      <c r="HNF1" s="37"/>
      <c r="HNG1" s="37"/>
      <c r="HNH1" s="37"/>
      <c r="HNI1" s="37"/>
      <c r="HNJ1" s="37"/>
      <c r="HNK1" s="37"/>
      <c r="HNL1" s="37"/>
      <c r="HNM1" s="37"/>
      <c r="HNN1" s="37"/>
      <c r="HNO1" s="37"/>
      <c r="HNP1" s="37"/>
      <c r="HNQ1" s="37"/>
      <c r="HNR1" s="37"/>
      <c r="HNS1" s="37"/>
      <c r="HNT1" s="37"/>
      <c r="HNU1" s="37"/>
      <c r="HNV1" s="37"/>
      <c r="HNW1" s="37"/>
      <c r="HNX1" s="37"/>
      <c r="HNY1" s="37"/>
      <c r="HNZ1" s="37"/>
      <c r="HOA1" s="37"/>
      <c r="HOB1" s="17"/>
      <c r="HOC1" s="37"/>
      <c r="HOD1" s="37"/>
      <c r="HOE1" s="37"/>
      <c r="HOF1" s="37"/>
      <c r="HOG1" s="37"/>
      <c r="HOH1" s="37"/>
      <c r="HOI1" s="37"/>
      <c r="HOJ1" s="37"/>
      <c r="HOK1" s="37"/>
      <c r="HOL1" s="37"/>
      <c r="HOM1" s="37"/>
      <c r="HON1" s="37"/>
      <c r="HOO1" s="37"/>
      <c r="HOP1" s="37"/>
      <c r="HOQ1" s="37"/>
      <c r="HOR1" s="37"/>
      <c r="HOS1" s="37"/>
      <c r="HOT1" s="37"/>
      <c r="HOU1" s="37"/>
      <c r="HOV1" s="37"/>
      <c r="HOW1" s="37"/>
      <c r="HOX1" s="37"/>
      <c r="HOY1" s="37"/>
      <c r="HOZ1" s="37"/>
      <c r="HPA1" s="37"/>
      <c r="HPB1" s="37"/>
      <c r="HPC1" s="37"/>
      <c r="HPD1" s="37"/>
      <c r="HPE1" s="17"/>
      <c r="HPF1" s="37"/>
      <c r="HPG1" s="37"/>
      <c r="HPH1" s="37"/>
      <c r="HPI1" s="37"/>
      <c r="HPJ1" s="37"/>
      <c r="HPK1" s="37"/>
      <c r="HPL1" s="37"/>
      <c r="HPM1" s="37"/>
      <c r="HPN1" s="37"/>
      <c r="HPO1" s="37"/>
      <c r="HPP1" s="37"/>
      <c r="HPQ1" s="37"/>
      <c r="HPR1" s="37"/>
      <c r="HPS1" s="37"/>
      <c r="HPT1" s="37"/>
      <c r="HPU1" s="37"/>
      <c r="HPV1" s="37"/>
      <c r="HPW1" s="37"/>
      <c r="HPX1" s="37"/>
      <c r="HPY1" s="37"/>
      <c r="HPZ1" s="37"/>
      <c r="HQA1" s="37"/>
      <c r="HQB1" s="37"/>
      <c r="HQC1" s="37"/>
      <c r="HQD1" s="37"/>
      <c r="HQE1" s="37"/>
      <c r="HQF1" s="37"/>
      <c r="HQG1" s="37"/>
      <c r="HQH1" s="17"/>
      <c r="HQI1" s="37"/>
      <c r="HQJ1" s="37"/>
      <c r="HQK1" s="37"/>
      <c r="HQL1" s="37"/>
      <c r="HQM1" s="37"/>
      <c r="HQN1" s="37"/>
      <c r="HQO1" s="37"/>
      <c r="HQP1" s="37"/>
      <c r="HQQ1" s="37"/>
      <c r="HQR1" s="37"/>
      <c r="HQS1" s="37"/>
      <c r="HQT1" s="37"/>
      <c r="HQU1" s="37"/>
      <c r="HQV1" s="37"/>
      <c r="HQW1" s="37"/>
      <c r="HQX1" s="37"/>
      <c r="HQY1" s="37"/>
      <c r="HQZ1" s="37"/>
      <c r="HRA1" s="37"/>
      <c r="HRB1" s="37"/>
      <c r="HRC1" s="37"/>
      <c r="HRD1" s="37"/>
      <c r="HRE1" s="37"/>
      <c r="HRF1" s="37"/>
      <c r="HRG1" s="37"/>
      <c r="HRH1" s="37"/>
      <c r="HRI1" s="37"/>
      <c r="HRJ1" s="37"/>
      <c r="HRK1" s="17"/>
      <c r="HRL1" s="37"/>
      <c r="HRM1" s="37"/>
      <c r="HRN1" s="37"/>
      <c r="HRO1" s="37"/>
      <c r="HRP1" s="37"/>
      <c r="HRQ1" s="37"/>
      <c r="HRR1" s="37"/>
      <c r="HRS1" s="37"/>
      <c r="HRT1" s="37"/>
      <c r="HRU1" s="37"/>
      <c r="HRV1" s="37"/>
      <c r="HRW1" s="37"/>
      <c r="HRX1" s="37"/>
      <c r="HRY1" s="37"/>
      <c r="HRZ1" s="37"/>
      <c r="HSA1" s="37"/>
      <c r="HSB1" s="37"/>
      <c r="HSC1" s="37"/>
      <c r="HSD1" s="37"/>
      <c r="HSE1" s="37"/>
      <c r="HSF1" s="37"/>
      <c r="HSG1" s="37"/>
      <c r="HSH1" s="37"/>
      <c r="HSI1" s="37"/>
      <c r="HSJ1" s="37"/>
      <c r="HSK1" s="37"/>
      <c r="HSL1" s="37"/>
      <c r="HSM1" s="37"/>
      <c r="HSN1" s="17"/>
      <c r="HSO1" s="37"/>
      <c r="HSP1" s="37"/>
      <c r="HSQ1" s="37"/>
      <c r="HSR1" s="37"/>
      <c r="HSS1" s="37"/>
      <c r="HST1" s="37"/>
      <c r="HSU1" s="37"/>
      <c r="HSV1" s="37"/>
      <c r="HSW1" s="37"/>
      <c r="HSX1" s="37"/>
      <c r="HSY1" s="37"/>
      <c r="HSZ1" s="37"/>
      <c r="HTA1" s="37"/>
      <c r="HTB1" s="37"/>
      <c r="HTC1" s="37"/>
      <c r="HTD1" s="37"/>
      <c r="HTE1" s="37"/>
      <c r="HTF1" s="37"/>
      <c r="HTG1" s="37"/>
      <c r="HTH1" s="37"/>
      <c r="HTI1" s="37"/>
      <c r="HTJ1" s="37"/>
      <c r="HTK1" s="37"/>
      <c r="HTL1" s="37"/>
      <c r="HTM1" s="37"/>
      <c r="HTN1" s="37"/>
      <c r="HTO1" s="37"/>
      <c r="HTP1" s="37"/>
      <c r="HTQ1" s="17"/>
      <c r="HTR1" s="37"/>
      <c r="HTS1" s="37"/>
      <c r="HTT1" s="37"/>
      <c r="HTU1" s="37"/>
      <c r="HTV1" s="37"/>
      <c r="HTW1" s="37"/>
      <c r="HTX1" s="37"/>
      <c r="HTY1" s="37"/>
      <c r="HTZ1" s="37"/>
      <c r="HUA1" s="37"/>
      <c r="HUB1" s="37"/>
      <c r="HUC1" s="37"/>
      <c r="HUD1" s="37"/>
      <c r="HUE1" s="37"/>
      <c r="HUF1" s="37"/>
      <c r="HUG1" s="37"/>
      <c r="HUH1" s="37"/>
      <c r="HUI1" s="37"/>
      <c r="HUJ1" s="37"/>
      <c r="HUK1" s="37"/>
      <c r="HUL1" s="37"/>
      <c r="HUM1" s="37"/>
      <c r="HUN1" s="37"/>
      <c r="HUO1" s="37"/>
      <c r="HUP1" s="37"/>
      <c r="HUQ1" s="37"/>
      <c r="HUR1" s="37"/>
      <c r="HUS1" s="37"/>
      <c r="HUT1" s="17"/>
      <c r="HUU1" s="37"/>
      <c r="HUV1" s="37"/>
      <c r="HUW1" s="37"/>
      <c r="HUX1" s="37"/>
      <c r="HUY1" s="37"/>
      <c r="HUZ1" s="37"/>
      <c r="HVA1" s="37"/>
      <c r="HVB1" s="37"/>
      <c r="HVC1" s="37"/>
      <c r="HVD1" s="37"/>
      <c r="HVE1" s="37"/>
      <c r="HVF1" s="37"/>
      <c r="HVG1" s="37"/>
      <c r="HVH1" s="37"/>
      <c r="HVI1" s="37"/>
      <c r="HVJ1" s="37"/>
      <c r="HVK1" s="37"/>
      <c r="HVL1" s="37"/>
      <c r="HVM1" s="37"/>
      <c r="HVN1" s="37"/>
      <c r="HVO1" s="37"/>
      <c r="HVP1" s="37"/>
      <c r="HVQ1" s="37"/>
      <c r="HVR1" s="37"/>
      <c r="HVS1" s="37"/>
      <c r="HVT1" s="37"/>
      <c r="HVU1" s="37"/>
      <c r="HVV1" s="37"/>
      <c r="HVW1" s="17"/>
      <c r="HVX1" s="37"/>
      <c r="HVY1" s="37"/>
      <c r="HVZ1" s="37"/>
      <c r="HWA1" s="37"/>
      <c r="HWB1" s="37"/>
      <c r="HWC1" s="37"/>
      <c r="HWD1" s="37"/>
      <c r="HWE1" s="37"/>
      <c r="HWF1" s="37"/>
      <c r="HWG1" s="37"/>
      <c r="HWH1" s="37"/>
      <c r="HWI1" s="37"/>
      <c r="HWJ1" s="37"/>
      <c r="HWK1" s="37"/>
      <c r="HWL1" s="37"/>
      <c r="HWM1" s="37"/>
      <c r="HWN1" s="37"/>
      <c r="HWO1" s="37"/>
      <c r="HWP1" s="37"/>
      <c r="HWQ1" s="37"/>
      <c r="HWR1" s="37"/>
      <c r="HWS1" s="37"/>
      <c r="HWT1" s="37"/>
      <c r="HWU1" s="37"/>
      <c r="HWV1" s="37"/>
      <c r="HWW1" s="37"/>
      <c r="HWX1" s="37"/>
      <c r="HWY1" s="37"/>
      <c r="HWZ1" s="17"/>
      <c r="HXA1" s="37"/>
      <c r="HXB1" s="37"/>
      <c r="HXC1" s="37"/>
      <c r="HXD1" s="37"/>
      <c r="HXE1" s="37"/>
      <c r="HXF1" s="37"/>
      <c r="HXG1" s="37"/>
      <c r="HXH1" s="37"/>
      <c r="HXI1" s="37"/>
      <c r="HXJ1" s="37"/>
      <c r="HXK1" s="37"/>
      <c r="HXL1" s="37"/>
      <c r="HXM1" s="37"/>
      <c r="HXN1" s="37"/>
      <c r="HXO1" s="37"/>
      <c r="HXP1" s="37"/>
      <c r="HXQ1" s="37"/>
      <c r="HXR1" s="37"/>
      <c r="HXS1" s="37"/>
      <c r="HXT1" s="37"/>
      <c r="HXU1" s="37"/>
      <c r="HXV1" s="37"/>
      <c r="HXW1" s="37"/>
      <c r="HXX1" s="37"/>
      <c r="HXY1" s="37"/>
      <c r="HXZ1" s="37"/>
      <c r="HYA1" s="37"/>
      <c r="HYB1" s="37"/>
      <c r="HYC1" s="17"/>
      <c r="HYD1" s="37"/>
      <c r="HYE1" s="37"/>
      <c r="HYF1" s="37"/>
      <c r="HYG1" s="37"/>
      <c r="HYH1" s="37"/>
      <c r="HYI1" s="37"/>
      <c r="HYJ1" s="37"/>
      <c r="HYK1" s="37"/>
      <c r="HYL1" s="37"/>
      <c r="HYM1" s="37"/>
      <c r="HYN1" s="37"/>
      <c r="HYO1" s="37"/>
      <c r="HYP1" s="37"/>
      <c r="HYQ1" s="37"/>
      <c r="HYR1" s="37"/>
      <c r="HYS1" s="37"/>
      <c r="HYT1" s="37"/>
      <c r="HYU1" s="37"/>
      <c r="HYV1" s="37"/>
      <c r="HYW1" s="37"/>
      <c r="HYX1" s="37"/>
      <c r="HYY1" s="37"/>
      <c r="HYZ1" s="37"/>
      <c r="HZA1" s="37"/>
      <c r="HZB1" s="37"/>
      <c r="HZC1" s="37"/>
      <c r="HZD1" s="37"/>
      <c r="HZE1" s="37"/>
      <c r="HZF1" s="17"/>
      <c r="HZG1" s="37"/>
      <c r="HZH1" s="37"/>
      <c r="HZI1" s="37"/>
      <c r="HZJ1" s="37"/>
      <c r="HZK1" s="37"/>
      <c r="HZL1" s="37"/>
      <c r="HZM1" s="37"/>
      <c r="HZN1" s="37"/>
      <c r="HZO1" s="37"/>
      <c r="HZP1" s="37"/>
      <c r="HZQ1" s="37"/>
      <c r="HZR1" s="37"/>
      <c r="HZS1" s="37"/>
      <c r="HZT1" s="37"/>
      <c r="HZU1" s="37"/>
      <c r="HZV1" s="37"/>
      <c r="HZW1" s="37"/>
      <c r="HZX1" s="37"/>
      <c r="HZY1" s="37"/>
      <c r="HZZ1" s="37"/>
      <c r="IAA1" s="37"/>
      <c r="IAB1" s="37"/>
      <c r="IAC1" s="37"/>
      <c r="IAD1" s="37"/>
      <c r="IAE1" s="37"/>
      <c r="IAF1" s="37"/>
      <c r="IAG1" s="37"/>
      <c r="IAH1" s="37"/>
      <c r="IAI1" s="17"/>
      <c r="IAJ1" s="37"/>
      <c r="IAK1" s="37"/>
      <c r="IAL1" s="37"/>
      <c r="IAM1" s="37"/>
      <c r="IAN1" s="37"/>
      <c r="IAO1" s="37"/>
      <c r="IAP1" s="37"/>
      <c r="IAQ1" s="37"/>
      <c r="IAR1" s="37"/>
      <c r="IAS1" s="37"/>
      <c r="IAT1" s="37"/>
      <c r="IAU1" s="37"/>
      <c r="IAV1" s="37"/>
      <c r="IAW1" s="37"/>
      <c r="IAX1" s="37"/>
      <c r="IAY1" s="37"/>
      <c r="IAZ1" s="37"/>
      <c r="IBA1" s="37"/>
      <c r="IBB1" s="37"/>
      <c r="IBC1" s="37"/>
      <c r="IBD1" s="37"/>
      <c r="IBE1" s="37"/>
      <c r="IBF1" s="37"/>
      <c r="IBG1" s="37"/>
      <c r="IBH1" s="37"/>
      <c r="IBI1" s="37"/>
      <c r="IBJ1" s="37"/>
      <c r="IBK1" s="37"/>
      <c r="IBL1" s="17"/>
      <c r="IBM1" s="37"/>
      <c r="IBN1" s="37"/>
      <c r="IBO1" s="37"/>
      <c r="IBP1" s="37"/>
      <c r="IBQ1" s="37"/>
      <c r="IBR1" s="37"/>
      <c r="IBS1" s="37"/>
      <c r="IBT1" s="37"/>
      <c r="IBU1" s="37"/>
      <c r="IBV1" s="37"/>
      <c r="IBW1" s="37"/>
      <c r="IBX1" s="37"/>
      <c r="IBY1" s="37"/>
      <c r="IBZ1" s="37"/>
      <c r="ICA1" s="37"/>
      <c r="ICB1" s="37"/>
      <c r="ICC1" s="37"/>
      <c r="ICD1" s="37"/>
      <c r="ICE1" s="37"/>
      <c r="ICF1" s="37"/>
      <c r="ICG1" s="37"/>
      <c r="ICH1" s="37"/>
      <c r="ICI1" s="37"/>
      <c r="ICJ1" s="37"/>
      <c r="ICK1" s="37"/>
      <c r="ICL1" s="37"/>
      <c r="ICM1" s="37"/>
      <c r="ICN1" s="37"/>
      <c r="ICO1" s="17"/>
      <c r="ICP1" s="37"/>
      <c r="ICQ1" s="37"/>
      <c r="ICR1" s="37"/>
      <c r="ICS1" s="37"/>
      <c r="ICT1" s="37"/>
      <c r="ICU1" s="37"/>
      <c r="ICV1" s="37"/>
      <c r="ICW1" s="37"/>
      <c r="ICX1" s="37"/>
      <c r="ICY1" s="37"/>
      <c r="ICZ1" s="37"/>
      <c r="IDA1" s="37"/>
      <c r="IDB1" s="37"/>
      <c r="IDC1" s="37"/>
      <c r="IDD1" s="37"/>
      <c r="IDE1" s="37"/>
      <c r="IDF1" s="37"/>
      <c r="IDG1" s="37"/>
      <c r="IDH1" s="37"/>
      <c r="IDI1" s="37"/>
      <c r="IDJ1" s="37"/>
      <c r="IDK1" s="37"/>
      <c r="IDL1" s="37"/>
      <c r="IDM1" s="37"/>
      <c r="IDN1" s="37"/>
      <c r="IDO1" s="37"/>
      <c r="IDP1" s="37"/>
      <c r="IDQ1" s="37"/>
      <c r="IDR1" s="17"/>
      <c r="IDS1" s="37"/>
      <c r="IDT1" s="37"/>
      <c r="IDU1" s="37"/>
      <c r="IDV1" s="37"/>
      <c r="IDW1" s="37"/>
      <c r="IDX1" s="37"/>
      <c r="IDY1" s="37"/>
      <c r="IDZ1" s="37"/>
      <c r="IEA1" s="37"/>
      <c r="IEB1" s="37"/>
      <c r="IEC1" s="37"/>
      <c r="IED1" s="37"/>
      <c r="IEE1" s="37"/>
      <c r="IEF1" s="37"/>
      <c r="IEG1" s="37"/>
      <c r="IEH1" s="37"/>
      <c r="IEI1" s="37"/>
      <c r="IEJ1" s="37"/>
      <c r="IEK1" s="37"/>
      <c r="IEL1" s="37"/>
      <c r="IEM1" s="37"/>
      <c r="IEN1" s="37"/>
      <c r="IEO1" s="37"/>
      <c r="IEP1" s="37"/>
      <c r="IEQ1" s="37"/>
      <c r="IER1" s="37"/>
      <c r="IES1" s="37"/>
      <c r="IET1" s="37"/>
      <c r="IEU1" s="17"/>
      <c r="IEV1" s="37"/>
      <c r="IEW1" s="37"/>
      <c r="IEX1" s="37"/>
      <c r="IEY1" s="37"/>
      <c r="IEZ1" s="37"/>
      <c r="IFA1" s="37"/>
      <c r="IFB1" s="37"/>
      <c r="IFC1" s="37"/>
      <c r="IFD1" s="37"/>
      <c r="IFE1" s="37"/>
      <c r="IFF1" s="37"/>
      <c r="IFG1" s="37"/>
      <c r="IFH1" s="37"/>
      <c r="IFI1" s="37"/>
      <c r="IFJ1" s="37"/>
      <c r="IFK1" s="37"/>
      <c r="IFL1" s="37"/>
      <c r="IFM1" s="37"/>
      <c r="IFN1" s="37"/>
      <c r="IFO1" s="37"/>
      <c r="IFP1" s="37"/>
      <c r="IFQ1" s="37"/>
      <c r="IFR1" s="37"/>
      <c r="IFS1" s="37"/>
      <c r="IFT1" s="37"/>
      <c r="IFU1" s="37"/>
      <c r="IFV1" s="37"/>
      <c r="IFW1" s="37"/>
      <c r="IFX1" s="17"/>
      <c r="IFY1" s="37"/>
      <c r="IFZ1" s="37"/>
      <c r="IGA1" s="37"/>
      <c r="IGB1" s="37"/>
      <c r="IGC1" s="37"/>
      <c r="IGD1" s="37"/>
      <c r="IGE1" s="37"/>
      <c r="IGF1" s="37"/>
      <c r="IGG1" s="37"/>
      <c r="IGH1" s="37"/>
      <c r="IGI1" s="37"/>
      <c r="IGJ1" s="37"/>
      <c r="IGK1" s="37"/>
      <c r="IGL1" s="37"/>
      <c r="IGM1" s="37"/>
      <c r="IGN1" s="37"/>
      <c r="IGO1" s="37"/>
      <c r="IGP1" s="37"/>
      <c r="IGQ1" s="37"/>
      <c r="IGR1" s="37"/>
      <c r="IGS1" s="37"/>
      <c r="IGT1" s="37"/>
      <c r="IGU1" s="37"/>
      <c r="IGV1" s="37"/>
      <c r="IGW1" s="37"/>
      <c r="IGX1" s="37"/>
      <c r="IGY1" s="37"/>
      <c r="IGZ1" s="37"/>
      <c r="IHA1" s="17"/>
      <c r="IHB1" s="37"/>
      <c r="IHC1" s="37"/>
      <c r="IHD1" s="37"/>
      <c r="IHE1" s="37"/>
      <c r="IHF1" s="37"/>
      <c r="IHG1" s="37"/>
      <c r="IHH1" s="37"/>
      <c r="IHI1" s="37"/>
      <c r="IHJ1" s="37"/>
      <c r="IHK1" s="37"/>
      <c r="IHL1" s="37"/>
      <c r="IHM1" s="37"/>
      <c r="IHN1" s="37"/>
      <c r="IHO1" s="37"/>
      <c r="IHP1" s="37"/>
      <c r="IHQ1" s="37"/>
      <c r="IHR1" s="37"/>
      <c r="IHS1" s="37"/>
      <c r="IHT1" s="37"/>
      <c r="IHU1" s="37"/>
      <c r="IHV1" s="37"/>
      <c r="IHW1" s="37"/>
      <c r="IHX1" s="37"/>
      <c r="IHY1" s="37"/>
      <c r="IHZ1" s="37"/>
      <c r="IIA1" s="37"/>
      <c r="IIB1" s="37"/>
      <c r="IIC1" s="37"/>
      <c r="IID1" s="17"/>
      <c r="IIE1" s="37"/>
      <c r="IIF1" s="37"/>
      <c r="IIG1" s="37"/>
      <c r="IIH1" s="37"/>
      <c r="III1" s="37"/>
      <c r="IIJ1" s="37"/>
      <c r="IIK1" s="37"/>
      <c r="IIL1" s="37"/>
      <c r="IIM1" s="37"/>
      <c r="IIN1" s="37"/>
      <c r="IIO1" s="37"/>
      <c r="IIP1" s="37"/>
      <c r="IIQ1" s="37"/>
      <c r="IIR1" s="37"/>
      <c r="IIS1" s="37"/>
      <c r="IIT1" s="37"/>
      <c r="IIU1" s="37"/>
      <c r="IIV1" s="37"/>
      <c r="IIW1" s="37"/>
      <c r="IIX1" s="37"/>
      <c r="IIY1" s="37"/>
      <c r="IIZ1" s="37"/>
      <c r="IJA1" s="37"/>
      <c r="IJB1" s="37"/>
      <c r="IJC1" s="37"/>
      <c r="IJD1" s="37"/>
      <c r="IJE1" s="37"/>
      <c r="IJF1" s="37"/>
      <c r="IJG1" s="17"/>
      <c r="IJH1" s="37"/>
      <c r="IJI1" s="37"/>
      <c r="IJJ1" s="37"/>
      <c r="IJK1" s="37"/>
      <c r="IJL1" s="37"/>
      <c r="IJM1" s="37"/>
      <c r="IJN1" s="37"/>
      <c r="IJO1" s="37"/>
      <c r="IJP1" s="37"/>
      <c r="IJQ1" s="37"/>
      <c r="IJR1" s="37"/>
      <c r="IJS1" s="37"/>
      <c r="IJT1" s="37"/>
      <c r="IJU1" s="37"/>
      <c r="IJV1" s="37"/>
      <c r="IJW1" s="37"/>
      <c r="IJX1" s="37"/>
      <c r="IJY1" s="37"/>
      <c r="IJZ1" s="37"/>
      <c r="IKA1" s="37"/>
      <c r="IKB1" s="37"/>
      <c r="IKC1" s="37"/>
      <c r="IKD1" s="37"/>
      <c r="IKE1" s="37"/>
      <c r="IKF1" s="37"/>
      <c r="IKG1" s="37"/>
      <c r="IKH1" s="37"/>
      <c r="IKI1" s="37"/>
      <c r="IKJ1" s="17"/>
      <c r="IKK1" s="37"/>
      <c r="IKL1" s="37"/>
      <c r="IKM1" s="37"/>
      <c r="IKN1" s="37"/>
      <c r="IKO1" s="37"/>
      <c r="IKP1" s="37"/>
      <c r="IKQ1" s="37"/>
      <c r="IKR1" s="37"/>
      <c r="IKS1" s="37"/>
      <c r="IKT1" s="37"/>
      <c r="IKU1" s="37"/>
      <c r="IKV1" s="37"/>
      <c r="IKW1" s="37"/>
      <c r="IKX1" s="37"/>
      <c r="IKY1" s="37"/>
      <c r="IKZ1" s="37"/>
      <c r="ILA1" s="37"/>
      <c r="ILB1" s="37"/>
      <c r="ILC1" s="37"/>
      <c r="ILD1" s="37"/>
      <c r="ILE1" s="37"/>
      <c r="ILF1" s="37"/>
      <c r="ILG1" s="37"/>
      <c r="ILH1" s="37"/>
      <c r="ILI1" s="37"/>
      <c r="ILJ1" s="37"/>
      <c r="ILK1" s="37"/>
      <c r="ILL1" s="37"/>
      <c r="ILM1" s="17"/>
      <c r="ILN1" s="37"/>
      <c r="ILO1" s="37"/>
      <c r="ILP1" s="37"/>
      <c r="ILQ1" s="37"/>
      <c r="ILR1" s="37"/>
      <c r="ILS1" s="37"/>
      <c r="ILT1" s="37"/>
      <c r="ILU1" s="37"/>
      <c r="ILV1" s="37"/>
      <c r="ILW1" s="37"/>
      <c r="ILX1" s="37"/>
      <c r="ILY1" s="37"/>
      <c r="ILZ1" s="37"/>
      <c r="IMA1" s="37"/>
      <c r="IMB1" s="37"/>
      <c r="IMC1" s="37"/>
      <c r="IMD1" s="37"/>
      <c r="IME1" s="37"/>
      <c r="IMF1" s="37"/>
      <c r="IMG1" s="37"/>
      <c r="IMH1" s="37"/>
      <c r="IMI1" s="37"/>
      <c r="IMJ1" s="37"/>
      <c r="IMK1" s="37"/>
      <c r="IML1" s="37"/>
      <c r="IMM1" s="37"/>
      <c r="IMN1" s="37"/>
      <c r="IMO1" s="37"/>
      <c r="IMP1" s="17"/>
      <c r="IMQ1" s="37"/>
      <c r="IMR1" s="37"/>
      <c r="IMS1" s="37"/>
      <c r="IMT1" s="37"/>
      <c r="IMU1" s="37"/>
      <c r="IMV1" s="37"/>
      <c r="IMW1" s="37"/>
      <c r="IMX1" s="37"/>
      <c r="IMY1" s="37"/>
      <c r="IMZ1" s="37"/>
      <c r="INA1" s="37"/>
      <c r="INB1" s="37"/>
      <c r="INC1" s="37"/>
      <c r="IND1" s="37"/>
      <c r="INE1" s="37"/>
      <c r="INF1" s="37"/>
      <c r="ING1" s="37"/>
      <c r="INH1" s="37"/>
      <c r="INI1" s="37"/>
      <c r="INJ1" s="37"/>
      <c r="INK1" s="37"/>
      <c r="INL1" s="37"/>
      <c r="INM1" s="37"/>
      <c r="INN1" s="37"/>
      <c r="INO1" s="37"/>
      <c r="INP1" s="37"/>
      <c r="INQ1" s="37"/>
      <c r="INR1" s="37"/>
      <c r="INS1" s="17"/>
      <c r="INT1" s="37"/>
      <c r="INU1" s="37"/>
      <c r="INV1" s="37"/>
      <c r="INW1" s="37"/>
      <c r="INX1" s="37"/>
      <c r="INY1" s="37"/>
      <c r="INZ1" s="37"/>
      <c r="IOA1" s="37"/>
      <c r="IOB1" s="37"/>
      <c r="IOC1" s="37"/>
      <c r="IOD1" s="37"/>
      <c r="IOE1" s="37"/>
      <c r="IOF1" s="37"/>
      <c r="IOG1" s="37"/>
      <c r="IOH1" s="37"/>
      <c r="IOI1" s="37"/>
      <c r="IOJ1" s="37"/>
      <c r="IOK1" s="37"/>
      <c r="IOL1" s="37"/>
      <c r="IOM1" s="37"/>
      <c r="ION1" s="37"/>
      <c r="IOO1" s="37"/>
      <c r="IOP1" s="37"/>
      <c r="IOQ1" s="37"/>
      <c r="IOR1" s="37"/>
      <c r="IOS1" s="37"/>
      <c r="IOT1" s="37"/>
      <c r="IOU1" s="37"/>
      <c r="IOV1" s="17"/>
      <c r="IOW1" s="37"/>
      <c r="IOX1" s="37"/>
      <c r="IOY1" s="37"/>
      <c r="IOZ1" s="37"/>
      <c r="IPA1" s="37"/>
      <c r="IPB1" s="37"/>
      <c r="IPC1" s="37"/>
      <c r="IPD1" s="37"/>
      <c r="IPE1" s="37"/>
      <c r="IPF1" s="37"/>
      <c r="IPG1" s="37"/>
      <c r="IPH1" s="37"/>
      <c r="IPI1" s="37"/>
      <c r="IPJ1" s="37"/>
      <c r="IPK1" s="37"/>
      <c r="IPL1" s="37"/>
      <c r="IPM1" s="37"/>
      <c r="IPN1" s="37"/>
      <c r="IPO1" s="37"/>
      <c r="IPP1" s="37"/>
      <c r="IPQ1" s="37"/>
      <c r="IPR1" s="37"/>
      <c r="IPS1" s="37"/>
      <c r="IPT1" s="37"/>
      <c r="IPU1" s="37"/>
      <c r="IPV1" s="37"/>
      <c r="IPW1" s="37"/>
      <c r="IPX1" s="37"/>
      <c r="IPY1" s="17"/>
      <c r="IPZ1" s="37"/>
      <c r="IQA1" s="37"/>
      <c r="IQB1" s="37"/>
      <c r="IQC1" s="37"/>
      <c r="IQD1" s="37"/>
      <c r="IQE1" s="37"/>
      <c r="IQF1" s="37"/>
      <c r="IQG1" s="37"/>
      <c r="IQH1" s="37"/>
      <c r="IQI1" s="37"/>
      <c r="IQJ1" s="37"/>
      <c r="IQK1" s="37"/>
      <c r="IQL1" s="37"/>
      <c r="IQM1" s="37"/>
      <c r="IQN1" s="37"/>
      <c r="IQO1" s="37"/>
      <c r="IQP1" s="37"/>
      <c r="IQQ1" s="37"/>
      <c r="IQR1" s="37"/>
      <c r="IQS1" s="37"/>
      <c r="IQT1" s="37"/>
      <c r="IQU1" s="37"/>
      <c r="IQV1" s="37"/>
      <c r="IQW1" s="37"/>
      <c r="IQX1" s="37"/>
      <c r="IQY1" s="37"/>
      <c r="IQZ1" s="37"/>
      <c r="IRA1" s="37"/>
      <c r="IRB1" s="17"/>
      <c r="IRC1" s="37"/>
      <c r="IRD1" s="37"/>
      <c r="IRE1" s="37"/>
      <c r="IRF1" s="37"/>
      <c r="IRG1" s="37"/>
      <c r="IRH1" s="37"/>
      <c r="IRI1" s="37"/>
      <c r="IRJ1" s="37"/>
      <c r="IRK1" s="37"/>
      <c r="IRL1" s="37"/>
      <c r="IRM1" s="37"/>
      <c r="IRN1" s="37"/>
      <c r="IRO1" s="37"/>
      <c r="IRP1" s="37"/>
      <c r="IRQ1" s="37"/>
      <c r="IRR1" s="37"/>
      <c r="IRS1" s="37"/>
      <c r="IRT1" s="37"/>
      <c r="IRU1" s="37"/>
      <c r="IRV1" s="37"/>
      <c r="IRW1" s="37"/>
      <c r="IRX1" s="37"/>
      <c r="IRY1" s="37"/>
      <c r="IRZ1" s="37"/>
      <c r="ISA1" s="37"/>
      <c r="ISB1" s="37"/>
      <c r="ISC1" s="37"/>
      <c r="ISD1" s="37"/>
      <c r="ISE1" s="17"/>
      <c r="ISF1" s="37"/>
      <c r="ISG1" s="37"/>
      <c r="ISH1" s="37"/>
      <c r="ISI1" s="37"/>
      <c r="ISJ1" s="37"/>
      <c r="ISK1" s="37"/>
      <c r="ISL1" s="37"/>
      <c r="ISM1" s="37"/>
      <c r="ISN1" s="37"/>
      <c r="ISO1" s="37"/>
      <c r="ISP1" s="37"/>
      <c r="ISQ1" s="37"/>
      <c r="ISR1" s="37"/>
      <c r="ISS1" s="37"/>
      <c r="IST1" s="37"/>
      <c r="ISU1" s="37"/>
      <c r="ISV1" s="37"/>
      <c r="ISW1" s="37"/>
      <c r="ISX1" s="37"/>
      <c r="ISY1" s="37"/>
      <c r="ISZ1" s="37"/>
      <c r="ITA1" s="37"/>
      <c r="ITB1" s="37"/>
      <c r="ITC1" s="37"/>
      <c r="ITD1" s="37"/>
      <c r="ITE1" s="37"/>
      <c r="ITF1" s="37"/>
      <c r="ITG1" s="37"/>
      <c r="ITH1" s="17"/>
      <c r="ITI1" s="37"/>
      <c r="ITJ1" s="37"/>
      <c r="ITK1" s="37"/>
      <c r="ITL1" s="37"/>
      <c r="ITM1" s="37"/>
      <c r="ITN1" s="37"/>
      <c r="ITO1" s="37"/>
      <c r="ITP1" s="37"/>
      <c r="ITQ1" s="37"/>
      <c r="ITR1" s="37"/>
      <c r="ITS1" s="37"/>
      <c r="ITT1" s="37"/>
      <c r="ITU1" s="37"/>
      <c r="ITV1" s="37"/>
      <c r="ITW1" s="37"/>
      <c r="ITX1" s="37"/>
      <c r="ITY1" s="37"/>
      <c r="ITZ1" s="37"/>
      <c r="IUA1" s="37"/>
      <c r="IUB1" s="37"/>
      <c r="IUC1" s="37"/>
      <c r="IUD1" s="37"/>
      <c r="IUE1" s="37"/>
      <c r="IUF1" s="37"/>
      <c r="IUG1" s="37"/>
      <c r="IUH1" s="37"/>
      <c r="IUI1" s="37"/>
      <c r="IUJ1" s="37"/>
      <c r="IUK1" s="17"/>
      <c r="IUL1" s="37"/>
      <c r="IUM1" s="37"/>
      <c r="IUN1" s="37"/>
      <c r="IUO1" s="37"/>
      <c r="IUP1" s="37"/>
      <c r="IUQ1" s="37"/>
      <c r="IUR1" s="37"/>
      <c r="IUS1" s="37"/>
      <c r="IUT1" s="37"/>
      <c r="IUU1" s="37"/>
      <c r="IUV1" s="37"/>
      <c r="IUW1" s="37"/>
      <c r="IUX1" s="37"/>
      <c r="IUY1" s="37"/>
      <c r="IUZ1" s="37"/>
      <c r="IVA1" s="37"/>
      <c r="IVB1" s="37"/>
      <c r="IVC1" s="37"/>
      <c r="IVD1" s="37"/>
      <c r="IVE1" s="37"/>
      <c r="IVF1" s="37"/>
      <c r="IVG1" s="37"/>
      <c r="IVH1" s="37"/>
      <c r="IVI1" s="37"/>
      <c r="IVJ1" s="37"/>
      <c r="IVK1" s="37"/>
      <c r="IVL1" s="37"/>
      <c r="IVM1" s="37"/>
      <c r="IVN1" s="17"/>
      <c r="IVO1" s="37"/>
      <c r="IVP1" s="37"/>
      <c r="IVQ1" s="37"/>
      <c r="IVR1" s="37"/>
      <c r="IVS1" s="37"/>
      <c r="IVT1" s="37"/>
      <c r="IVU1" s="37"/>
      <c r="IVV1" s="37"/>
      <c r="IVW1" s="37"/>
      <c r="IVX1" s="37"/>
      <c r="IVY1" s="37"/>
      <c r="IVZ1" s="37"/>
      <c r="IWA1" s="37"/>
      <c r="IWB1" s="37"/>
      <c r="IWC1" s="37"/>
      <c r="IWD1" s="37"/>
      <c r="IWE1" s="37"/>
      <c r="IWF1" s="37"/>
      <c r="IWG1" s="37"/>
      <c r="IWH1" s="37"/>
      <c r="IWI1" s="37"/>
      <c r="IWJ1" s="37"/>
      <c r="IWK1" s="37"/>
      <c r="IWL1" s="37"/>
      <c r="IWM1" s="37"/>
      <c r="IWN1" s="37"/>
      <c r="IWO1" s="37"/>
      <c r="IWP1" s="37"/>
      <c r="IWQ1" s="17"/>
      <c r="IWR1" s="37"/>
      <c r="IWS1" s="37"/>
      <c r="IWT1" s="37"/>
      <c r="IWU1" s="37"/>
      <c r="IWV1" s="37"/>
      <c r="IWW1" s="37"/>
      <c r="IWX1" s="37"/>
      <c r="IWY1" s="37"/>
      <c r="IWZ1" s="37"/>
      <c r="IXA1" s="37"/>
      <c r="IXB1" s="37"/>
      <c r="IXC1" s="37"/>
      <c r="IXD1" s="37"/>
      <c r="IXE1" s="37"/>
      <c r="IXF1" s="37"/>
      <c r="IXG1" s="37"/>
      <c r="IXH1" s="37"/>
      <c r="IXI1" s="37"/>
      <c r="IXJ1" s="37"/>
      <c r="IXK1" s="37"/>
      <c r="IXL1" s="37"/>
      <c r="IXM1" s="37"/>
      <c r="IXN1" s="37"/>
      <c r="IXO1" s="37"/>
      <c r="IXP1" s="37"/>
      <c r="IXQ1" s="37"/>
      <c r="IXR1" s="37"/>
      <c r="IXS1" s="37"/>
      <c r="IXT1" s="17"/>
      <c r="IXU1" s="37"/>
      <c r="IXV1" s="37"/>
      <c r="IXW1" s="37"/>
      <c r="IXX1" s="37"/>
      <c r="IXY1" s="37"/>
      <c r="IXZ1" s="37"/>
      <c r="IYA1" s="37"/>
      <c r="IYB1" s="37"/>
      <c r="IYC1" s="37"/>
      <c r="IYD1" s="37"/>
      <c r="IYE1" s="37"/>
      <c r="IYF1" s="37"/>
      <c r="IYG1" s="37"/>
      <c r="IYH1" s="37"/>
      <c r="IYI1" s="37"/>
      <c r="IYJ1" s="37"/>
      <c r="IYK1" s="37"/>
      <c r="IYL1" s="37"/>
      <c r="IYM1" s="37"/>
      <c r="IYN1" s="37"/>
      <c r="IYO1" s="37"/>
      <c r="IYP1" s="37"/>
      <c r="IYQ1" s="37"/>
      <c r="IYR1" s="37"/>
      <c r="IYS1" s="37"/>
      <c r="IYT1" s="37"/>
      <c r="IYU1" s="37"/>
      <c r="IYV1" s="37"/>
      <c r="IYW1" s="17"/>
      <c r="IYX1" s="37"/>
      <c r="IYY1" s="37"/>
      <c r="IYZ1" s="37"/>
      <c r="IZA1" s="37"/>
      <c r="IZB1" s="37"/>
      <c r="IZC1" s="37"/>
      <c r="IZD1" s="37"/>
      <c r="IZE1" s="37"/>
      <c r="IZF1" s="37"/>
      <c r="IZG1" s="37"/>
      <c r="IZH1" s="37"/>
      <c r="IZI1" s="37"/>
      <c r="IZJ1" s="37"/>
      <c r="IZK1" s="37"/>
      <c r="IZL1" s="37"/>
      <c r="IZM1" s="37"/>
      <c r="IZN1" s="37"/>
      <c r="IZO1" s="37"/>
      <c r="IZP1" s="37"/>
      <c r="IZQ1" s="37"/>
      <c r="IZR1" s="37"/>
      <c r="IZS1" s="37"/>
      <c r="IZT1" s="37"/>
      <c r="IZU1" s="37"/>
      <c r="IZV1" s="37"/>
      <c r="IZW1" s="37"/>
      <c r="IZX1" s="37"/>
      <c r="IZY1" s="37"/>
      <c r="IZZ1" s="17"/>
      <c r="JAA1" s="37"/>
      <c r="JAB1" s="37"/>
      <c r="JAC1" s="37"/>
      <c r="JAD1" s="37"/>
      <c r="JAE1" s="37"/>
      <c r="JAF1" s="37"/>
      <c r="JAG1" s="37"/>
      <c r="JAH1" s="37"/>
      <c r="JAI1" s="37"/>
      <c r="JAJ1" s="37"/>
      <c r="JAK1" s="37"/>
      <c r="JAL1" s="37"/>
      <c r="JAM1" s="37"/>
      <c r="JAN1" s="37"/>
      <c r="JAO1" s="37"/>
      <c r="JAP1" s="37"/>
      <c r="JAQ1" s="37"/>
      <c r="JAR1" s="37"/>
      <c r="JAS1" s="37"/>
      <c r="JAT1" s="37"/>
      <c r="JAU1" s="37"/>
      <c r="JAV1" s="37"/>
      <c r="JAW1" s="37"/>
      <c r="JAX1" s="37"/>
      <c r="JAY1" s="37"/>
      <c r="JAZ1" s="37"/>
      <c r="JBA1" s="37"/>
      <c r="JBB1" s="37"/>
      <c r="JBC1" s="17"/>
      <c r="JBD1" s="37"/>
      <c r="JBE1" s="37"/>
      <c r="JBF1" s="37"/>
      <c r="JBG1" s="37"/>
      <c r="JBH1" s="37"/>
      <c r="JBI1" s="37"/>
      <c r="JBJ1" s="37"/>
      <c r="JBK1" s="37"/>
      <c r="JBL1" s="37"/>
      <c r="JBM1" s="37"/>
      <c r="JBN1" s="37"/>
      <c r="JBO1" s="37"/>
      <c r="JBP1" s="37"/>
      <c r="JBQ1" s="37"/>
      <c r="JBR1" s="37"/>
      <c r="JBS1" s="37"/>
      <c r="JBT1" s="37"/>
      <c r="JBU1" s="37"/>
      <c r="JBV1" s="37"/>
      <c r="JBW1" s="37"/>
      <c r="JBX1" s="37"/>
      <c r="JBY1" s="37"/>
      <c r="JBZ1" s="37"/>
      <c r="JCA1" s="37"/>
      <c r="JCB1" s="37"/>
      <c r="JCC1" s="37"/>
      <c r="JCD1" s="37"/>
      <c r="JCE1" s="37"/>
      <c r="JCF1" s="17"/>
      <c r="JCG1" s="37"/>
      <c r="JCH1" s="37"/>
      <c r="JCI1" s="37"/>
      <c r="JCJ1" s="37"/>
      <c r="JCK1" s="37"/>
      <c r="JCL1" s="37"/>
      <c r="JCM1" s="37"/>
      <c r="JCN1" s="37"/>
      <c r="JCO1" s="37"/>
      <c r="JCP1" s="37"/>
      <c r="JCQ1" s="37"/>
      <c r="JCR1" s="37"/>
      <c r="JCS1" s="37"/>
      <c r="JCT1" s="37"/>
      <c r="JCU1" s="37"/>
      <c r="JCV1" s="37"/>
      <c r="JCW1" s="37"/>
      <c r="JCX1" s="37"/>
      <c r="JCY1" s="37"/>
      <c r="JCZ1" s="37"/>
      <c r="JDA1" s="37"/>
      <c r="JDB1" s="37"/>
      <c r="JDC1" s="37"/>
      <c r="JDD1" s="37"/>
      <c r="JDE1" s="37"/>
      <c r="JDF1" s="37"/>
      <c r="JDG1" s="37"/>
      <c r="JDH1" s="37"/>
      <c r="JDI1" s="17"/>
      <c r="JDJ1" s="37"/>
      <c r="JDK1" s="37"/>
      <c r="JDL1" s="37"/>
      <c r="JDM1" s="37"/>
      <c r="JDN1" s="37"/>
      <c r="JDO1" s="37"/>
      <c r="JDP1" s="37"/>
      <c r="JDQ1" s="37"/>
      <c r="JDR1" s="37"/>
      <c r="JDS1" s="37"/>
      <c r="JDT1" s="37"/>
      <c r="JDU1" s="37"/>
      <c r="JDV1" s="37"/>
      <c r="JDW1" s="37"/>
      <c r="JDX1" s="37"/>
      <c r="JDY1" s="37"/>
      <c r="JDZ1" s="37"/>
      <c r="JEA1" s="37"/>
      <c r="JEB1" s="37"/>
      <c r="JEC1" s="37"/>
      <c r="JED1" s="37"/>
      <c r="JEE1" s="37"/>
      <c r="JEF1" s="37"/>
      <c r="JEG1" s="37"/>
      <c r="JEH1" s="37"/>
      <c r="JEI1" s="37"/>
      <c r="JEJ1" s="37"/>
      <c r="JEK1" s="37"/>
      <c r="JEL1" s="17"/>
      <c r="JEM1" s="37"/>
      <c r="JEN1" s="37"/>
      <c r="JEO1" s="37"/>
      <c r="JEP1" s="37"/>
      <c r="JEQ1" s="37"/>
      <c r="JER1" s="37"/>
      <c r="JES1" s="37"/>
      <c r="JET1" s="37"/>
      <c r="JEU1" s="37"/>
      <c r="JEV1" s="37"/>
      <c r="JEW1" s="37"/>
      <c r="JEX1" s="37"/>
      <c r="JEY1" s="37"/>
      <c r="JEZ1" s="37"/>
      <c r="JFA1" s="37"/>
      <c r="JFB1" s="37"/>
      <c r="JFC1" s="37"/>
      <c r="JFD1" s="37"/>
      <c r="JFE1" s="37"/>
      <c r="JFF1" s="37"/>
      <c r="JFG1" s="37"/>
      <c r="JFH1" s="37"/>
      <c r="JFI1" s="37"/>
      <c r="JFJ1" s="37"/>
      <c r="JFK1" s="37"/>
      <c r="JFL1" s="37"/>
      <c r="JFM1" s="37"/>
      <c r="JFN1" s="37"/>
      <c r="JFO1" s="17"/>
      <c r="JFP1" s="37"/>
      <c r="JFQ1" s="37"/>
      <c r="JFR1" s="37"/>
      <c r="JFS1" s="37"/>
      <c r="JFT1" s="37"/>
      <c r="JFU1" s="37"/>
      <c r="JFV1" s="37"/>
      <c r="JFW1" s="37"/>
      <c r="JFX1" s="37"/>
      <c r="JFY1" s="37"/>
      <c r="JFZ1" s="37"/>
      <c r="JGA1" s="37"/>
      <c r="JGB1" s="37"/>
      <c r="JGC1" s="37"/>
      <c r="JGD1" s="37"/>
      <c r="JGE1" s="37"/>
      <c r="JGF1" s="37"/>
      <c r="JGG1" s="37"/>
      <c r="JGH1" s="37"/>
      <c r="JGI1" s="37"/>
      <c r="JGJ1" s="37"/>
      <c r="JGK1" s="37"/>
      <c r="JGL1" s="37"/>
      <c r="JGM1" s="37"/>
      <c r="JGN1" s="37"/>
      <c r="JGO1" s="37"/>
      <c r="JGP1" s="37"/>
      <c r="JGQ1" s="37"/>
      <c r="JGR1" s="17"/>
      <c r="JGS1" s="37"/>
      <c r="JGT1" s="37"/>
      <c r="JGU1" s="37"/>
      <c r="JGV1" s="37"/>
      <c r="JGW1" s="37"/>
      <c r="JGX1" s="37"/>
      <c r="JGY1" s="37"/>
      <c r="JGZ1" s="37"/>
      <c r="JHA1" s="37"/>
      <c r="JHB1" s="37"/>
      <c r="JHC1" s="37"/>
      <c r="JHD1" s="37"/>
      <c r="JHE1" s="37"/>
      <c r="JHF1" s="37"/>
      <c r="JHG1" s="37"/>
      <c r="JHH1" s="37"/>
      <c r="JHI1" s="37"/>
      <c r="JHJ1" s="37"/>
      <c r="JHK1" s="37"/>
      <c r="JHL1" s="37"/>
      <c r="JHM1" s="37"/>
      <c r="JHN1" s="37"/>
      <c r="JHO1" s="37"/>
      <c r="JHP1" s="37"/>
      <c r="JHQ1" s="37"/>
      <c r="JHR1" s="37"/>
      <c r="JHS1" s="37"/>
      <c r="JHT1" s="37"/>
      <c r="JHU1" s="17"/>
      <c r="JHV1" s="37"/>
      <c r="JHW1" s="37"/>
      <c r="JHX1" s="37"/>
      <c r="JHY1" s="37"/>
      <c r="JHZ1" s="37"/>
      <c r="JIA1" s="37"/>
      <c r="JIB1" s="37"/>
      <c r="JIC1" s="37"/>
      <c r="JID1" s="37"/>
      <c r="JIE1" s="37"/>
      <c r="JIF1" s="37"/>
      <c r="JIG1" s="37"/>
      <c r="JIH1" s="37"/>
      <c r="JII1" s="37"/>
      <c r="JIJ1" s="37"/>
      <c r="JIK1" s="37"/>
      <c r="JIL1" s="37"/>
      <c r="JIM1" s="37"/>
      <c r="JIN1" s="37"/>
      <c r="JIO1" s="37"/>
      <c r="JIP1" s="37"/>
      <c r="JIQ1" s="37"/>
      <c r="JIR1" s="37"/>
      <c r="JIS1" s="37"/>
      <c r="JIT1" s="37"/>
      <c r="JIU1" s="37"/>
      <c r="JIV1" s="37"/>
      <c r="JIW1" s="37"/>
      <c r="JIX1" s="17"/>
      <c r="JIY1" s="37"/>
      <c r="JIZ1" s="37"/>
      <c r="JJA1" s="37"/>
      <c r="JJB1" s="37"/>
      <c r="JJC1" s="37"/>
      <c r="JJD1" s="37"/>
      <c r="JJE1" s="37"/>
      <c r="JJF1" s="37"/>
      <c r="JJG1" s="37"/>
      <c r="JJH1" s="37"/>
      <c r="JJI1" s="37"/>
      <c r="JJJ1" s="37"/>
      <c r="JJK1" s="37"/>
      <c r="JJL1" s="37"/>
      <c r="JJM1" s="37"/>
      <c r="JJN1" s="37"/>
      <c r="JJO1" s="37"/>
      <c r="JJP1" s="37"/>
      <c r="JJQ1" s="37"/>
      <c r="JJR1" s="37"/>
      <c r="JJS1" s="37"/>
      <c r="JJT1" s="37"/>
      <c r="JJU1" s="37"/>
      <c r="JJV1" s="37"/>
      <c r="JJW1" s="37"/>
      <c r="JJX1" s="37"/>
      <c r="JJY1" s="37"/>
      <c r="JJZ1" s="37"/>
      <c r="JKA1" s="17"/>
      <c r="JKB1" s="37"/>
      <c r="JKC1" s="37"/>
      <c r="JKD1" s="37"/>
      <c r="JKE1" s="37"/>
      <c r="JKF1" s="37"/>
      <c r="JKG1" s="37"/>
      <c r="JKH1" s="37"/>
      <c r="JKI1" s="37"/>
      <c r="JKJ1" s="37"/>
      <c r="JKK1" s="37"/>
      <c r="JKL1" s="37"/>
      <c r="JKM1" s="37"/>
      <c r="JKN1" s="37"/>
      <c r="JKO1" s="37"/>
      <c r="JKP1" s="37"/>
      <c r="JKQ1" s="37"/>
      <c r="JKR1" s="37"/>
      <c r="JKS1" s="37"/>
      <c r="JKT1" s="37"/>
      <c r="JKU1" s="37"/>
      <c r="JKV1" s="37"/>
      <c r="JKW1" s="37"/>
      <c r="JKX1" s="37"/>
      <c r="JKY1" s="37"/>
      <c r="JKZ1" s="37"/>
      <c r="JLA1" s="37"/>
      <c r="JLB1" s="37"/>
      <c r="JLC1" s="37"/>
      <c r="JLD1" s="17"/>
      <c r="JLE1" s="37"/>
      <c r="JLF1" s="37"/>
      <c r="JLG1" s="37"/>
      <c r="JLH1" s="37"/>
      <c r="JLI1" s="37"/>
      <c r="JLJ1" s="37"/>
      <c r="JLK1" s="37"/>
      <c r="JLL1" s="37"/>
      <c r="JLM1" s="37"/>
      <c r="JLN1" s="37"/>
      <c r="JLO1" s="37"/>
      <c r="JLP1" s="37"/>
      <c r="JLQ1" s="37"/>
      <c r="JLR1" s="37"/>
      <c r="JLS1" s="37"/>
      <c r="JLT1" s="37"/>
      <c r="JLU1" s="37"/>
      <c r="JLV1" s="37"/>
      <c r="JLW1" s="37"/>
      <c r="JLX1" s="37"/>
      <c r="JLY1" s="37"/>
      <c r="JLZ1" s="37"/>
      <c r="JMA1" s="37"/>
      <c r="JMB1" s="37"/>
      <c r="JMC1" s="37"/>
      <c r="JMD1" s="37"/>
      <c r="JME1" s="37"/>
      <c r="JMF1" s="37"/>
      <c r="JMG1" s="17"/>
      <c r="JMH1" s="37"/>
      <c r="JMI1" s="37"/>
      <c r="JMJ1" s="37"/>
      <c r="JMK1" s="37"/>
      <c r="JML1" s="37"/>
      <c r="JMM1" s="37"/>
      <c r="JMN1" s="37"/>
      <c r="JMO1" s="37"/>
      <c r="JMP1" s="37"/>
      <c r="JMQ1" s="37"/>
      <c r="JMR1" s="37"/>
      <c r="JMS1" s="37"/>
      <c r="JMT1" s="37"/>
      <c r="JMU1" s="37"/>
      <c r="JMV1" s="37"/>
      <c r="JMW1" s="37"/>
      <c r="JMX1" s="37"/>
      <c r="JMY1" s="37"/>
      <c r="JMZ1" s="37"/>
      <c r="JNA1" s="37"/>
      <c r="JNB1" s="37"/>
      <c r="JNC1" s="37"/>
      <c r="JND1" s="37"/>
      <c r="JNE1" s="37"/>
      <c r="JNF1" s="37"/>
      <c r="JNG1" s="37"/>
      <c r="JNH1" s="37"/>
      <c r="JNI1" s="37"/>
      <c r="JNJ1" s="17"/>
      <c r="JNK1" s="37"/>
      <c r="JNL1" s="37"/>
      <c r="JNM1" s="37"/>
      <c r="JNN1" s="37"/>
      <c r="JNO1" s="37"/>
      <c r="JNP1" s="37"/>
      <c r="JNQ1" s="37"/>
      <c r="JNR1" s="37"/>
      <c r="JNS1" s="37"/>
      <c r="JNT1" s="37"/>
      <c r="JNU1" s="37"/>
      <c r="JNV1" s="37"/>
      <c r="JNW1" s="37"/>
      <c r="JNX1" s="37"/>
      <c r="JNY1" s="37"/>
      <c r="JNZ1" s="37"/>
      <c r="JOA1" s="37"/>
      <c r="JOB1" s="37"/>
      <c r="JOC1" s="37"/>
      <c r="JOD1" s="37"/>
      <c r="JOE1" s="37"/>
      <c r="JOF1" s="37"/>
      <c r="JOG1" s="37"/>
      <c r="JOH1" s="37"/>
      <c r="JOI1" s="37"/>
      <c r="JOJ1" s="37"/>
      <c r="JOK1" s="37"/>
      <c r="JOL1" s="37"/>
      <c r="JOM1" s="17"/>
      <c r="JON1" s="37"/>
      <c r="JOO1" s="37"/>
      <c r="JOP1" s="37"/>
      <c r="JOQ1" s="37"/>
      <c r="JOR1" s="37"/>
      <c r="JOS1" s="37"/>
      <c r="JOT1" s="37"/>
      <c r="JOU1" s="37"/>
      <c r="JOV1" s="37"/>
      <c r="JOW1" s="37"/>
      <c r="JOX1" s="37"/>
      <c r="JOY1" s="37"/>
      <c r="JOZ1" s="37"/>
      <c r="JPA1" s="37"/>
      <c r="JPB1" s="37"/>
      <c r="JPC1" s="37"/>
      <c r="JPD1" s="37"/>
      <c r="JPE1" s="37"/>
      <c r="JPF1" s="37"/>
      <c r="JPG1" s="37"/>
      <c r="JPH1" s="37"/>
      <c r="JPI1" s="37"/>
      <c r="JPJ1" s="37"/>
      <c r="JPK1" s="37"/>
      <c r="JPL1" s="37"/>
      <c r="JPM1" s="37"/>
      <c r="JPN1" s="37"/>
      <c r="JPO1" s="37"/>
      <c r="JPP1" s="17"/>
      <c r="JPQ1" s="37"/>
      <c r="JPR1" s="37"/>
      <c r="JPS1" s="37"/>
      <c r="JPT1" s="37"/>
      <c r="JPU1" s="37"/>
      <c r="JPV1" s="37"/>
      <c r="JPW1" s="37"/>
      <c r="JPX1" s="37"/>
      <c r="JPY1" s="37"/>
      <c r="JPZ1" s="37"/>
      <c r="JQA1" s="37"/>
      <c r="JQB1" s="37"/>
      <c r="JQC1" s="37"/>
      <c r="JQD1" s="37"/>
      <c r="JQE1" s="37"/>
      <c r="JQF1" s="37"/>
      <c r="JQG1" s="37"/>
      <c r="JQH1" s="37"/>
      <c r="JQI1" s="37"/>
      <c r="JQJ1" s="37"/>
      <c r="JQK1" s="37"/>
      <c r="JQL1" s="37"/>
      <c r="JQM1" s="37"/>
      <c r="JQN1" s="37"/>
      <c r="JQO1" s="37"/>
      <c r="JQP1" s="37"/>
      <c r="JQQ1" s="37"/>
      <c r="JQR1" s="37"/>
      <c r="JQS1" s="17"/>
      <c r="JQT1" s="37"/>
      <c r="JQU1" s="37"/>
      <c r="JQV1" s="37"/>
      <c r="JQW1" s="37"/>
      <c r="JQX1" s="37"/>
      <c r="JQY1" s="37"/>
      <c r="JQZ1" s="37"/>
      <c r="JRA1" s="37"/>
      <c r="JRB1" s="37"/>
      <c r="JRC1" s="37"/>
      <c r="JRD1" s="37"/>
      <c r="JRE1" s="37"/>
      <c r="JRF1" s="37"/>
      <c r="JRG1" s="37"/>
      <c r="JRH1" s="37"/>
      <c r="JRI1" s="37"/>
      <c r="JRJ1" s="37"/>
      <c r="JRK1" s="37"/>
      <c r="JRL1" s="37"/>
      <c r="JRM1" s="37"/>
      <c r="JRN1" s="37"/>
      <c r="JRO1" s="37"/>
      <c r="JRP1" s="37"/>
      <c r="JRQ1" s="37"/>
      <c r="JRR1" s="37"/>
      <c r="JRS1" s="37"/>
      <c r="JRT1" s="37"/>
      <c r="JRU1" s="37"/>
      <c r="JRV1" s="17"/>
      <c r="JRW1" s="37"/>
      <c r="JRX1" s="37"/>
      <c r="JRY1" s="37"/>
      <c r="JRZ1" s="37"/>
      <c r="JSA1" s="37"/>
      <c r="JSB1" s="37"/>
      <c r="JSC1" s="37"/>
      <c r="JSD1" s="37"/>
      <c r="JSE1" s="37"/>
      <c r="JSF1" s="37"/>
      <c r="JSG1" s="37"/>
      <c r="JSH1" s="37"/>
      <c r="JSI1" s="37"/>
      <c r="JSJ1" s="37"/>
      <c r="JSK1" s="37"/>
      <c r="JSL1" s="37"/>
      <c r="JSM1" s="37"/>
      <c r="JSN1" s="37"/>
      <c r="JSO1" s="37"/>
      <c r="JSP1" s="37"/>
      <c r="JSQ1" s="37"/>
      <c r="JSR1" s="37"/>
      <c r="JSS1" s="37"/>
      <c r="JST1" s="37"/>
      <c r="JSU1" s="37"/>
      <c r="JSV1" s="37"/>
      <c r="JSW1" s="37"/>
      <c r="JSX1" s="37"/>
      <c r="JSY1" s="17"/>
      <c r="JSZ1" s="37"/>
      <c r="JTA1" s="37"/>
      <c r="JTB1" s="37"/>
      <c r="JTC1" s="37"/>
      <c r="JTD1" s="37"/>
      <c r="JTE1" s="37"/>
      <c r="JTF1" s="37"/>
      <c r="JTG1" s="37"/>
      <c r="JTH1" s="37"/>
      <c r="JTI1" s="37"/>
      <c r="JTJ1" s="37"/>
      <c r="JTK1" s="37"/>
      <c r="JTL1" s="37"/>
      <c r="JTM1" s="37"/>
      <c r="JTN1" s="37"/>
      <c r="JTO1" s="37"/>
      <c r="JTP1" s="37"/>
      <c r="JTQ1" s="37"/>
      <c r="JTR1" s="37"/>
      <c r="JTS1" s="37"/>
      <c r="JTT1" s="37"/>
      <c r="JTU1" s="37"/>
      <c r="JTV1" s="37"/>
      <c r="JTW1" s="37"/>
      <c r="JTX1" s="37"/>
      <c r="JTY1" s="37"/>
      <c r="JTZ1" s="37"/>
      <c r="JUA1" s="37"/>
      <c r="JUB1" s="17"/>
      <c r="JUC1" s="37"/>
      <c r="JUD1" s="37"/>
      <c r="JUE1" s="37"/>
      <c r="JUF1" s="37"/>
      <c r="JUG1" s="37"/>
      <c r="JUH1" s="37"/>
      <c r="JUI1" s="37"/>
      <c r="JUJ1" s="37"/>
      <c r="JUK1" s="37"/>
      <c r="JUL1" s="37"/>
      <c r="JUM1" s="37"/>
      <c r="JUN1" s="37"/>
      <c r="JUO1" s="37"/>
      <c r="JUP1" s="37"/>
      <c r="JUQ1" s="37"/>
      <c r="JUR1" s="37"/>
      <c r="JUS1" s="37"/>
      <c r="JUT1" s="37"/>
      <c r="JUU1" s="37"/>
      <c r="JUV1" s="37"/>
      <c r="JUW1" s="37"/>
      <c r="JUX1" s="37"/>
      <c r="JUY1" s="37"/>
      <c r="JUZ1" s="37"/>
      <c r="JVA1" s="37"/>
      <c r="JVB1" s="37"/>
      <c r="JVC1" s="37"/>
      <c r="JVD1" s="37"/>
      <c r="JVE1" s="17"/>
      <c r="JVF1" s="37"/>
      <c r="JVG1" s="37"/>
      <c r="JVH1" s="37"/>
      <c r="JVI1" s="37"/>
      <c r="JVJ1" s="37"/>
      <c r="JVK1" s="37"/>
      <c r="JVL1" s="37"/>
      <c r="JVM1" s="37"/>
      <c r="JVN1" s="37"/>
      <c r="JVO1" s="37"/>
      <c r="JVP1" s="37"/>
      <c r="JVQ1" s="37"/>
      <c r="JVR1" s="37"/>
      <c r="JVS1" s="37"/>
      <c r="JVT1" s="37"/>
      <c r="JVU1" s="37"/>
      <c r="JVV1" s="37"/>
      <c r="JVW1" s="37"/>
      <c r="JVX1" s="37"/>
      <c r="JVY1" s="37"/>
      <c r="JVZ1" s="37"/>
      <c r="JWA1" s="37"/>
      <c r="JWB1" s="37"/>
      <c r="JWC1" s="37"/>
      <c r="JWD1" s="37"/>
      <c r="JWE1" s="37"/>
      <c r="JWF1" s="37"/>
      <c r="JWG1" s="37"/>
      <c r="JWH1" s="17"/>
      <c r="JWI1" s="37"/>
      <c r="JWJ1" s="37"/>
      <c r="JWK1" s="37"/>
      <c r="JWL1" s="37"/>
      <c r="JWM1" s="37"/>
      <c r="JWN1" s="37"/>
      <c r="JWO1" s="37"/>
      <c r="JWP1" s="37"/>
      <c r="JWQ1" s="37"/>
      <c r="JWR1" s="37"/>
      <c r="JWS1" s="37"/>
      <c r="JWT1" s="37"/>
      <c r="JWU1" s="37"/>
      <c r="JWV1" s="37"/>
      <c r="JWW1" s="37"/>
      <c r="JWX1" s="37"/>
      <c r="JWY1" s="37"/>
      <c r="JWZ1" s="37"/>
      <c r="JXA1" s="37"/>
      <c r="JXB1" s="37"/>
      <c r="JXC1" s="37"/>
      <c r="JXD1" s="37"/>
      <c r="JXE1" s="37"/>
      <c r="JXF1" s="37"/>
      <c r="JXG1" s="37"/>
      <c r="JXH1" s="37"/>
      <c r="JXI1" s="37"/>
      <c r="JXJ1" s="37"/>
      <c r="JXK1" s="17"/>
      <c r="JXL1" s="37"/>
      <c r="JXM1" s="37"/>
      <c r="JXN1" s="37"/>
      <c r="JXO1" s="37"/>
      <c r="JXP1" s="37"/>
      <c r="JXQ1" s="37"/>
      <c r="JXR1" s="37"/>
      <c r="JXS1" s="37"/>
      <c r="JXT1" s="37"/>
      <c r="JXU1" s="37"/>
      <c r="JXV1" s="37"/>
      <c r="JXW1" s="37"/>
      <c r="JXX1" s="37"/>
      <c r="JXY1" s="37"/>
      <c r="JXZ1" s="37"/>
      <c r="JYA1" s="37"/>
      <c r="JYB1" s="37"/>
      <c r="JYC1" s="37"/>
      <c r="JYD1" s="37"/>
      <c r="JYE1" s="37"/>
      <c r="JYF1" s="37"/>
      <c r="JYG1" s="37"/>
      <c r="JYH1" s="37"/>
      <c r="JYI1" s="37"/>
      <c r="JYJ1" s="37"/>
      <c r="JYK1" s="37"/>
      <c r="JYL1" s="37"/>
      <c r="JYM1" s="37"/>
      <c r="JYN1" s="17"/>
      <c r="JYO1" s="37"/>
      <c r="JYP1" s="37"/>
      <c r="JYQ1" s="37"/>
      <c r="JYR1" s="37"/>
      <c r="JYS1" s="37"/>
      <c r="JYT1" s="37"/>
      <c r="JYU1" s="37"/>
      <c r="JYV1" s="37"/>
      <c r="JYW1" s="37"/>
      <c r="JYX1" s="37"/>
      <c r="JYY1" s="37"/>
      <c r="JYZ1" s="37"/>
      <c r="JZA1" s="37"/>
      <c r="JZB1" s="37"/>
      <c r="JZC1" s="37"/>
      <c r="JZD1" s="37"/>
      <c r="JZE1" s="37"/>
      <c r="JZF1" s="37"/>
      <c r="JZG1" s="37"/>
      <c r="JZH1" s="37"/>
      <c r="JZI1" s="37"/>
      <c r="JZJ1" s="37"/>
      <c r="JZK1" s="37"/>
      <c r="JZL1" s="37"/>
      <c r="JZM1" s="37"/>
      <c r="JZN1" s="37"/>
      <c r="JZO1" s="37"/>
      <c r="JZP1" s="37"/>
      <c r="JZQ1" s="17"/>
      <c r="JZR1" s="37"/>
      <c r="JZS1" s="37"/>
      <c r="JZT1" s="37"/>
      <c r="JZU1" s="37"/>
      <c r="JZV1" s="37"/>
      <c r="JZW1" s="37"/>
      <c r="JZX1" s="37"/>
      <c r="JZY1" s="37"/>
      <c r="JZZ1" s="37"/>
      <c r="KAA1" s="37"/>
      <c r="KAB1" s="37"/>
      <c r="KAC1" s="37"/>
      <c r="KAD1" s="37"/>
      <c r="KAE1" s="37"/>
      <c r="KAF1" s="37"/>
      <c r="KAG1" s="37"/>
      <c r="KAH1" s="37"/>
      <c r="KAI1" s="37"/>
      <c r="KAJ1" s="37"/>
      <c r="KAK1" s="37"/>
      <c r="KAL1" s="37"/>
      <c r="KAM1" s="37"/>
      <c r="KAN1" s="37"/>
      <c r="KAO1" s="37"/>
      <c r="KAP1" s="37"/>
      <c r="KAQ1" s="37"/>
      <c r="KAR1" s="37"/>
      <c r="KAS1" s="37"/>
      <c r="KAT1" s="17"/>
      <c r="KAU1" s="37"/>
      <c r="KAV1" s="37"/>
      <c r="KAW1" s="37"/>
      <c r="KAX1" s="37"/>
      <c r="KAY1" s="37"/>
      <c r="KAZ1" s="37"/>
      <c r="KBA1" s="37"/>
      <c r="KBB1" s="37"/>
      <c r="KBC1" s="37"/>
      <c r="KBD1" s="37"/>
      <c r="KBE1" s="37"/>
      <c r="KBF1" s="37"/>
      <c r="KBG1" s="37"/>
      <c r="KBH1" s="37"/>
      <c r="KBI1" s="37"/>
      <c r="KBJ1" s="37"/>
      <c r="KBK1" s="37"/>
      <c r="KBL1" s="37"/>
      <c r="KBM1" s="37"/>
      <c r="KBN1" s="37"/>
      <c r="KBO1" s="37"/>
      <c r="KBP1" s="37"/>
      <c r="KBQ1" s="37"/>
      <c r="KBR1" s="37"/>
      <c r="KBS1" s="37"/>
      <c r="KBT1" s="37"/>
      <c r="KBU1" s="37"/>
      <c r="KBV1" s="37"/>
      <c r="KBW1" s="17"/>
      <c r="KBX1" s="37"/>
      <c r="KBY1" s="37"/>
      <c r="KBZ1" s="37"/>
      <c r="KCA1" s="37"/>
      <c r="KCB1" s="37"/>
      <c r="KCC1" s="37"/>
      <c r="KCD1" s="37"/>
      <c r="KCE1" s="37"/>
      <c r="KCF1" s="37"/>
      <c r="KCG1" s="37"/>
      <c r="KCH1" s="37"/>
      <c r="KCI1" s="37"/>
      <c r="KCJ1" s="37"/>
      <c r="KCK1" s="37"/>
      <c r="KCL1" s="37"/>
      <c r="KCM1" s="37"/>
      <c r="KCN1" s="37"/>
      <c r="KCO1" s="37"/>
      <c r="KCP1" s="37"/>
      <c r="KCQ1" s="37"/>
      <c r="KCR1" s="37"/>
      <c r="KCS1" s="37"/>
      <c r="KCT1" s="37"/>
      <c r="KCU1" s="37"/>
      <c r="KCV1" s="37"/>
      <c r="KCW1" s="37"/>
      <c r="KCX1" s="37"/>
      <c r="KCY1" s="37"/>
      <c r="KCZ1" s="17"/>
      <c r="KDA1" s="37"/>
      <c r="KDB1" s="37"/>
      <c r="KDC1" s="37"/>
      <c r="KDD1" s="37"/>
      <c r="KDE1" s="37"/>
      <c r="KDF1" s="37"/>
      <c r="KDG1" s="37"/>
      <c r="KDH1" s="37"/>
      <c r="KDI1" s="37"/>
      <c r="KDJ1" s="37"/>
      <c r="KDK1" s="37"/>
      <c r="KDL1" s="37"/>
      <c r="KDM1" s="37"/>
      <c r="KDN1" s="37"/>
      <c r="KDO1" s="37"/>
      <c r="KDP1" s="37"/>
      <c r="KDQ1" s="37"/>
      <c r="KDR1" s="37"/>
      <c r="KDS1" s="37"/>
      <c r="KDT1" s="37"/>
      <c r="KDU1" s="37"/>
      <c r="KDV1" s="37"/>
      <c r="KDW1" s="37"/>
      <c r="KDX1" s="37"/>
      <c r="KDY1" s="37"/>
      <c r="KDZ1" s="37"/>
      <c r="KEA1" s="37"/>
      <c r="KEB1" s="37"/>
      <c r="KEC1" s="17"/>
      <c r="KED1" s="37"/>
      <c r="KEE1" s="37"/>
      <c r="KEF1" s="37"/>
      <c r="KEG1" s="37"/>
      <c r="KEH1" s="37"/>
      <c r="KEI1" s="37"/>
      <c r="KEJ1" s="37"/>
      <c r="KEK1" s="37"/>
      <c r="KEL1" s="37"/>
      <c r="KEM1" s="37"/>
      <c r="KEN1" s="37"/>
      <c r="KEO1" s="37"/>
      <c r="KEP1" s="37"/>
      <c r="KEQ1" s="37"/>
      <c r="KER1" s="37"/>
      <c r="KES1" s="37"/>
      <c r="KET1" s="37"/>
      <c r="KEU1" s="37"/>
      <c r="KEV1" s="37"/>
      <c r="KEW1" s="37"/>
      <c r="KEX1" s="37"/>
      <c r="KEY1" s="37"/>
      <c r="KEZ1" s="37"/>
      <c r="KFA1" s="37"/>
      <c r="KFB1" s="37"/>
      <c r="KFC1" s="37"/>
      <c r="KFD1" s="37"/>
      <c r="KFE1" s="37"/>
      <c r="KFF1" s="17"/>
      <c r="KFG1" s="37"/>
      <c r="KFH1" s="37"/>
      <c r="KFI1" s="37"/>
      <c r="KFJ1" s="37"/>
      <c r="KFK1" s="37"/>
      <c r="KFL1" s="37"/>
      <c r="KFM1" s="37"/>
      <c r="KFN1" s="37"/>
      <c r="KFO1" s="37"/>
      <c r="KFP1" s="37"/>
      <c r="KFQ1" s="37"/>
      <c r="KFR1" s="37"/>
      <c r="KFS1" s="37"/>
      <c r="KFT1" s="37"/>
      <c r="KFU1" s="37"/>
      <c r="KFV1" s="37"/>
      <c r="KFW1" s="37"/>
      <c r="KFX1" s="37"/>
      <c r="KFY1" s="37"/>
      <c r="KFZ1" s="37"/>
      <c r="KGA1" s="37"/>
      <c r="KGB1" s="37"/>
      <c r="KGC1" s="37"/>
      <c r="KGD1" s="37"/>
      <c r="KGE1" s="37"/>
      <c r="KGF1" s="37"/>
      <c r="KGG1" s="37"/>
      <c r="KGH1" s="37"/>
      <c r="KGI1" s="17"/>
      <c r="KGJ1" s="37"/>
      <c r="KGK1" s="37"/>
      <c r="KGL1" s="37"/>
      <c r="KGM1" s="37"/>
      <c r="KGN1" s="37"/>
      <c r="KGO1" s="37"/>
      <c r="KGP1" s="37"/>
      <c r="KGQ1" s="37"/>
      <c r="KGR1" s="37"/>
      <c r="KGS1" s="37"/>
      <c r="KGT1" s="37"/>
      <c r="KGU1" s="37"/>
      <c r="KGV1" s="37"/>
      <c r="KGW1" s="37"/>
      <c r="KGX1" s="37"/>
      <c r="KGY1" s="37"/>
      <c r="KGZ1" s="37"/>
      <c r="KHA1" s="37"/>
      <c r="KHB1" s="37"/>
      <c r="KHC1" s="37"/>
      <c r="KHD1" s="37"/>
      <c r="KHE1" s="37"/>
      <c r="KHF1" s="37"/>
      <c r="KHG1" s="37"/>
      <c r="KHH1" s="37"/>
      <c r="KHI1" s="37"/>
      <c r="KHJ1" s="37"/>
      <c r="KHK1" s="37"/>
      <c r="KHL1" s="17"/>
      <c r="KHM1" s="37"/>
      <c r="KHN1" s="37"/>
      <c r="KHO1" s="37"/>
      <c r="KHP1" s="37"/>
      <c r="KHQ1" s="37"/>
      <c r="KHR1" s="37"/>
      <c r="KHS1" s="37"/>
      <c r="KHT1" s="37"/>
      <c r="KHU1" s="37"/>
      <c r="KHV1" s="37"/>
      <c r="KHW1" s="37"/>
      <c r="KHX1" s="37"/>
      <c r="KHY1" s="37"/>
      <c r="KHZ1" s="37"/>
      <c r="KIA1" s="37"/>
      <c r="KIB1" s="37"/>
      <c r="KIC1" s="37"/>
      <c r="KID1" s="37"/>
      <c r="KIE1" s="37"/>
      <c r="KIF1" s="37"/>
      <c r="KIG1" s="37"/>
      <c r="KIH1" s="37"/>
      <c r="KII1" s="37"/>
      <c r="KIJ1" s="37"/>
      <c r="KIK1" s="37"/>
      <c r="KIL1" s="37"/>
      <c r="KIM1" s="37"/>
      <c r="KIN1" s="37"/>
      <c r="KIO1" s="17"/>
      <c r="KIP1" s="37"/>
      <c r="KIQ1" s="37"/>
      <c r="KIR1" s="37"/>
      <c r="KIS1" s="37"/>
      <c r="KIT1" s="37"/>
      <c r="KIU1" s="37"/>
      <c r="KIV1" s="37"/>
      <c r="KIW1" s="37"/>
      <c r="KIX1" s="37"/>
      <c r="KIY1" s="37"/>
      <c r="KIZ1" s="37"/>
      <c r="KJA1" s="37"/>
      <c r="KJB1" s="37"/>
      <c r="KJC1" s="37"/>
      <c r="KJD1" s="37"/>
      <c r="KJE1" s="37"/>
      <c r="KJF1" s="37"/>
      <c r="KJG1" s="37"/>
      <c r="KJH1" s="37"/>
      <c r="KJI1" s="37"/>
      <c r="KJJ1" s="37"/>
      <c r="KJK1" s="37"/>
      <c r="KJL1" s="37"/>
      <c r="KJM1" s="37"/>
      <c r="KJN1" s="37"/>
      <c r="KJO1" s="37"/>
      <c r="KJP1" s="37"/>
      <c r="KJQ1" s="37"/>
      <c r="KJR1" s="17"/>
      <c r="KJS1" s="37"/>
      <c r="KJT1" s="37"/>
      <c r="KJU1" s="37"/>
      <c r="KJV1" s="37"/>
      <c r="KJW1" s="37"/>
      <c r="KJX1" s="37"/>
      <c r="KJY1" s="37"/>
      <c r="KJZ1" s="37"/>
      <c r="KKA1" s="37"/>
      <c r="KKB1" s="37"/>
      <c r="KKC1" s="37"/>
      <c r="KKD1" s="37"/>
      <c r="KKE1" s="37"/>
      <c r="KKF1" s="37"/>
      <c r="KKG1" s="37"/>
      <c r="KKH1" s="37"/>
      <c r="KKI1" s="37"/>
      <c r="KKJ1" s="37"/>
      <c r="KKK1" s="37"/>
      <c r="KKL1" s="37"/>
      <c r="KKM1" s="37"/>
      <c r="KKN1" s="37"/>
      <c r="KKO1" s="37"/>
      <c r="KKP1" s="37"/>
      <c r="KKQ1" s="37"/>
      <c r="KKR1" s="37"/>
      <c r="KKS1" s="37"/>
      <c r="KKT1" s="37"/>
      <c r="KKU1" s="17"/>
      <c r="KKV1" s="37"/>
      <c r="KKW1" s="37"/>
      <c r="KKX1" s="37"/>
      <c r="KKY1" s="37"/>
      <c r="KKZ1" s="37"/>
      <c r="KLA1" s="37"/>
      <c r="KLB1" s="37"/>
      <c r="KLC1" s="37"/>
      <c r="KLD1" s="37"/>
      <c r="KLE1" s="37"/>
      <c r="KLF1" s="37"/>
      <c r="KLG1" s="37"/>
      <c r="KLH1" s="37"/>
      <c r="KLI1" s="37"/>
      <c r="KLJ1" s="37"/>
      <c r="KLK1" s="37"/>
      <c r="KLL1" s="37"/>
      <c r="KLM1" s="37"/>
      <c r="KLN1" s="37"/>
      <c r="KLO1" s="37"/>
      <c r="KLP1" s="37"/>
      <c r="KLQ1" s="37"/>
      <c r="KLR1" s="37"/>
      <c r="KLS1" s="37"/>
      <c r="KLT1" s="37"/>
      <c r="KLU1" s="37"/>
      <c r="KLV1" s="37"/>
      <c r="KLW1" s="37"/>
      <c r="KLX1" s="17"/>
      <c r="KLY1" s="37"/>
      <c r="KLZ1" s="37"/>
      <c r="KMA1" s="37"/>
      <c r="KMB1" s="37"/>
      <c r="KMC1" s="37"/>
      <c r="KMD1" s="37"/>
      <c r="KME1" s="37"/>
      <c r="KMF1" s="37"/>
      <c r="KMG1" s="37"/>
      <c r="KMH1" s="37"/>
      <c r="KMI1" s="37"/>
      <c r="KMJ1" s="37"/>
      <c r="KMK1" s="37"/>
      <c r="KML1" s="37"/>
      <c r="KMM1" s="37"/>
      <c r="KMN1" s="37"/>
      <c r="KMO1" s="37"/>
      <c r="KMP1" s="37"/>
      <c r="KMQ1" s="37"/>
      <c r="KMR1" s="37"/>
      <c r="KMS1" s="37"/>
      <c r="KMT1" s="37"/>
      <c r="KMU1" s="37"/>
      <c r="KMV1" s="37"/>
      <c r="KMW1" s="37"/>
      <c r="KMX1" s="37"/>
      <c r="KMY1" s="37"/>
      <c r="KMZ1" s="37"/>
      <c r="KNA1" s="17"/>
      <c r="KNB1" s="37"/>
      <c r="KNC1" s="37"/>
      <c r="KND1" s="37"/>
      <c r="KNE1" s="37"/>
      <c r="KNF1" s="37"/>
      <c r="KNG1" s="37"/>
      <c r="KNH1" s="37"/>
      <c r="KNI1" s="37"/>
      <c r="KNJ1" s="37"/>
      <c r="KNK1" s="37"/>
      <c r="KNL1" s="37"/>
      <c r="KNM1" s="37"/>
      <c r="KNN1" s="37"/>
      <c r="KNO1" s="37"/>
      <c r="KNP1" s="37"/>
      <c r="KNQ1" s="37"/>
      <c r="KNR1" s="37"/>
      <c r="KNS1" s="37"/>
      <c r="KNT1" s="37"/>
      <c r="KNU1" s="37"/>
      <c r="KNV1" s="37"/>
      <c r="KNW1" s="37"/>
      <c r="KNX1" s="37"/>
      <c r="KNY1" s="37"/>
      <c r="KNZ1" s="37"/>
      <c r="KOA1" s="37"/>
      <c r="KOB1" s="37"/>
      <c r="KOC1" s="37"/>
      <c r="KOD1" s="17"/>
      <c r="KOE1" s="37"/>
      <c r="KOF1" s="37"/>
      <c r="KOG1" s="37"/>
      <c r="KOH1" s="37"/>
      <c r="KOI1" s="37"/>
      <c r="KOJ1" s="37"/>
      <c r="KOK1" s="37"/>
      <c r="KOL1" s="37"/>
      <c r="KOM1" s="37"/>
      <c r="KON1" s="37"/>
      <c r="KOO1" s="37"/>
      <c r="KOP1" s="37"/>
      <c r="KOQ1" s="37"/>
      <c r="KOR1" s="37"/>
      <c r="KOS1" s="37"/>
      <c r="KOT1" s="37"/>
      <c r="KOU1" s="37"/>
      <c r="KOV1" s="37"/>
      <c r="KOW1" s="37"/>
      <c r="KOX1" s="37"/>
      <c r="KOY1" s="37"/>
      <c r="KOZ1" s="37"/>
      <c r="KPA1" s="37"/>
      <c r="KPB1" s="37"/>
      <c r="KPC1" s="37"/>
      <c r="KPD1" s="37"/>
      <c r="KPE1" s="37"/>
      <c r="KPF1" s="37"/>
      <c r="KPG1" s="17"/>
      <c r="KPH1" s="37"/>
      <c r="KPI1" s="37"/>
      <c r="KPJ1" s="37"/>
      <c r="KPK1" s="37"/>
      <c r="KPL1" s="37"/>
      <c r="KPM1" s="37"/>
      <c r="KPN1" s="37"/>
      <c r="KPO1" s="37"/>
      <c r="KPP1" s="37"/>
      <c r="KPQ1" s="37"/>
      <c r="KPR1" s="37"/>
      <c r="KPS1" s="37"/>
      <c r="KPT1" s="37"/>
      <c r="KPU1" s="37"/>
      <c r="KPV1" s="37"/>
      <c r="KPW1" s="37"/>
      <c r="KPX1" s="37"/>
      <c r="KPY1" s="37"/>
      <c r="KPZ1" s="37"/>
      <c r="KQA1" s="37"/>
      <c r="KQB1" s="37"/>
      <c r="KQC1" s="37"/>
      <c r="KQD1" s="37"/>
      <c r="KQE1" s="37"/>
      <c r="KQF1" s="37"/>
      <c r="KQG1" s="37"/>
      <c r="KQH1" s="37"/>
      <c r="KQI1" s="37"/>
      <c r="KQJ1" s="17"/>
      <c r="KQK1" s="37"/>
      <c r="KQL1" s="37"/>
      <c r="KQM1" s="37"/>
      <c r="KQN1" s="37"/>
      <c r="KQO1" s="37"/>
      <c r="KQP1" s="37"/>
      <c r="KQQ1" s="37"/>
      <c r="KQR1" s="37"/>
      <c r="KQS1" s="37"/>
      <c r="KQT1" s="37"/>
      <c r="KQU1" s="37"/>
      <c r="KQV1" s="37"/>
      <c r="KQW1" s="37"/>
      <c r="KQX1" s="37"/>
      <c r="KQY1" s="37"/>
      <c r="KQZ1" s="37"/>
      <c r="KRA1" s="37"/>
      <c r="KRB1" s="37"/>
      <c r="KRC1" s="37"/>
      <c r="KRD1" s="37"/>
      <c r="KRE1" s="37"/>
      <c r="KRF1" s="37"/>
      <c r="KRG1" s="37"/>
      <c r="KRH1" s="37"/>
      <c r="KRI1" s="37"/>
      <c r="KRJ1" s="37"/>
      <c r="KRK1" s="37"/>
      <c r="KRL1" s="37"/>
      <c r="KRM1" s="17"/>
      <c r="KRN1" s="37"/>
      <c r="KRO1" s="37"/>
      <c r="KRP1" s="37"/>
      <c r="KRQ1" s="37"/>
      <c r="KRR1" s="37"/>
      <c r="KRS1" s="37"/>
      <c r="KRT1" s="37"/>
      <c r="KRU1" s="37"/>
      <c r="KRV1" s="37"/>
      <c r="KRW1" s="37"/>
      <c r="KRX1" s="37"/>
      <c r="KRY1" s="37"/>
      <c r="KRZ1" s="37"/>
      <c r="KSA1" s="37"/>
      <c r="KSB1" s="37"/>
      <c r="KSC1" s="37"/>
      <c r="KSD1" s="37"/>
      <c r="KSE1" s="37"/>
      <c r="KSF1" s="37"/>
      <c r="KSG1" s="37"/>
      <c r="KSH1" s="37"/>
      <c r="KSI1" s="37"/>
      <c r="KSJ1" s="37"/>
      <c r="KSK1" s="37"/>
      <c r="KSL1" s="37"/>
      <c r="KSM1" s="37"/>
      <c r="KSN1" s="37"/>
      <c r="KSO1" s="37"/>
      <c r="KSP1" s="17"/>
      <c r="KSQ1" s="37"/>
      <c r="KSR1" s="37"/>
      <c r="KSS1" s="37"/>
      <c r="KST1" s="37"/>
      <c r="KSU1" s="37"/>
      <c r="KSV1" s="37"/>
      <c r="KSW1" s="37"/>
      <c r="KSX1" s="37"/>
      <c r="KSY1" s="37"/>
      <c r="KSZ1" s="37"/>
      <c r="KTA1" s="37"/>
      <c r="KTB1" s="37"/>
      <c r="KTC1" s="37"/>
      <c r="KTD1" s="37"/>
      <c r="KTE1" s="37"/>
      <c r="KTF1" s="37"/>
      <c r="KTG1" s="37"/>
      <c r="KTH1" s="37"/>
      <c r="KTI1" s="37"/>
      <c r="KTJ1" s="37"/>
      <c r="KTK1" s="37"/>
      <c r="KTL1" s="37"/>
      <c r="KTM1" s="37"/>
      <c r="KTN1" s="37"/>
      <c r="KTO1" s="37"/>
      <c r="KTP1" s="37"/>
      <c r="KTQ1" s="37"/>
      <c r="KTR1" s="37"/>
      <c r="KTS1" s="17"/>
      <c r="KTT1" s="37"/>
      <c r="KTU1" s="37"/>
      <c r="KTV1" s="37"/>
      <c r="KTW1" s="37"/>
      <c r="KTX1" s="37"/>
      <c r="KTY1" s="37"/>
      <c r="KTZ1" s="37"/>
      <c r="KUA1" s="37"/>
      <c r="KUB1" s="37"/>
      <c r="KUC1" s="37"/>
      <c r="KUD1" s="37"/>
      <c r="KUE1" s="37"/>
      <c r="KUF1" s="37"/>
      <c r="KUG1" s="37"/>
      <c r="KUH1" s="37"/>
      <c r="KUI1" s="37"/>
      <c r="KUJ1" s="37"/>
      <c r="KUK1" s="37"/>
      <c r="KUL1" s="37"/>
      <c r="KUM1" s="37"/>
      <c r="KUN1" s="37"/>
      <c r="KUO1" s="37"/>
      <c r="KUP1" s="37"/>
      <c r="KUQ1" s="37"/>
      <c r="KUR1" s="37"/>
      <c r="KUS1" s="37"/>
      <c r="KUT1" s="37"/>
      <c r="KUU1" s="37"/>
      <c r="KUV1" s="17"/>
      <c r="KUW1" s="37"/>
      <c r="KUX1" s="37"/>
      <c r="KUY1" s="37"/>
      <c r="KUZ1" s="37"/>
      <c r="KVA1" s="37"/>
      <c r="KVB1" s="37"/>
      <c r="KVC1" s="37"/>
      <c r="KVD1" s="37"/>
      <c r="KVE1" s="37"/>
      <c r="KVF1" s="37"/>
      <c r="KVG1" s="37"/>
      <c r="KVH1" s="37"/>
      <c r="KVI1" s="37"/>
      <c r="KVJ1" s="37"/>
      <c r="KVK1" s="37"/>
      <c r="KVL1" s="37"/>
      <c r="KVM1" s="37"/>
      <c r="KVN1" s="37"/>
      <c r="KVO1" s="37"/>
      <c r="KVP1" s="37"/>
      <c r="KVQ1" s="37"/>
      <c r="KVR1" s="37"/>
      <c r="KVS1" s="37"/>
      <c r="KVT1" s="37"/>
      <c r="KVU1" s="37"/>
      <c r="KVV1" s="37"/>
      <c r="KVW1" s="37"/>
      <c r="KVX1" s="37"/>
      <c r="KVY1" s="17"/>
      <c r="KVZ1" s="37"/>
      <c r="KWA1" s="37"/>
      <c r="KWB1" s="37"/>
      <c r="KWC1" s="37"/>
      <c r="KWD1" s="37"/>
      <c r="KWE1" s="37"/>
      <c r="KWF1" s="37"/>
      <c r="KWG1" s="37"/>
      <c r="KWH1" s="37"/>
      <c r="KWI1" s="37"/>
      <c r="KWJ1" s="37"/>
      <c r="KWK1" s="37"/>
      <c r="KWL1" s="37"/>
      <c r="KWM1" s="37"/>
      <c r="KWN1" s="37"/>
      <c r="KWO1" s="37"/>
      <c r="KWP1" s="37"/>
      <c r="KWQ1" s="37"/>
      <c r="KWR1" s="37"/>
      <c r="KWS1" s="37"/>
      <c r="KWT1" s="37"/>
      <c r="KWU1" s="37"/>
      <c r="KWV1" s="37"/>
      <c r="KWW1" s="37"/>
      <c r="KWX1" s="37"/>
      <c r="KWY1" s="37"/>
      <c r="KWZ1" s="37"/>
      <c r="KXA1" s="37"/>
      <c r="KXB1" s="17"/>
      <c r="KXC1" s="37"/>
      <c r="KXD1" s="37"/>
      <c r="KXE1" s="37"/>
      <c r="KXF1" s="37"/>
      <c r="KXG1" s="37"/>
      <c r="KXH1" s="37"/>
      <c r="KXI1" s="37"/>
      <c r="KXJ1" s="37"/>
      <c r="KXK1" s="37"/>
      <c r="KXL1" s="37"/>
      <c r="KXM1" s="37"/>
      <c r="KXN1" s="37"/>
      <c r="KXO1" s="37"/>
      <c r="KXP1" s="37"/>
      <c r="KXQ1" s="37"/>
      <c r="KXR1" s="37"/>
      <c r="KXS1" s="37"/>
      <c r="KXT1" s="37"/>
      <c r="KXU1" s="37"/>
      <c r="KXV1" s="37"/>
      <c r="KXW1" s="37"/>
      <c r="KXX1" s="37"/>
      <c r="KXY1" s="37"/>
      <c r="KXZ1" s="37"/>
      <c r="KYA1" s="37"/>
      <c r="KYB1" s="37"/>
      <c r="KYC1" s="37"/>
      <c r="KYD1" s="37"/>
      <c r="KYE1" s="17"/>
      <c r="KYF1" s="37"/>
      <c r="KYG1" s="37"/>
      <c r="KYH1" s="37"/>
      <c r="KYI1" s="37"/>
      <c r="KYJ1" s="37"/>
      <c r="KYK1" s="37"/>
      <c r="KYL1" s="37"/>
      <c r="KYM1" s="37"/>
      <c r="KYN1" s="37"/>
      <c r="KYO1" s="37"/>
      <c r="KYP1" s="37"/>
      <c r="KYQ1" s="37"/>
      <c r="KYR1" s="37"/>
      <c r="KYS1" s="37"/>
      <c r="KYT1" s="37"/>
      <c r="KYU1" s="37"/>
      <c r="KYV1" s="37"/>
      <c r="KYW1" s="37"/>
      <c r="KYX1" s="37"/>
      <c r="KYY1" s="37"/>
      <c r="KYZ1" s="37"/>
      <c r="KZA1" s="37"/>
      <c r="KZB1" s="37"/>
      <c r="KZC1" s="37"/>
      <c r="KZD1" s="37"/>
      <c r="KZE1" s="37"/>
      <c r="KZF1" s="37"/>
      <c r="KZG1" s="37"/>
      <c r="KZH1" s="17"/>
      <c r="KZI1" s="37"/>
      <c r="KZJ1" s="37"/>
      <c r="KZK1" s="37"/>
      <c r="KZL1" s="37"/>
      <c r="KZM1" s="37"/>
      <c r="KZN1" s="37"/>
      <c r="KZO1" s="37"/>
      <c r="KZP1" s="37"/>
      <c r="KZQ1" s="37"/>
      <c r="KZR1" s="37"/>
      <c r="KZS1" s="37"/>
      <c r="KZT1" s="37"/>
      <c r="KZU1" s="37"/>
      <c r="KZV1" s="37"/>
      <c r="KZW1" s="37"/>
      <c r="KZX1" s="37"/>
      <c r="KZY1" s="37"/>
      <c r="KZZ1" s="37"/>
      <c r="LAA1" s="37"/>
      <c r="LAB1" s="37"/>
      <c r="LAC1" s="37"/>
      <c r="LAD1" s="37"/>
      <c r="LAE1" s="37"/>
      <c r="LAF1" s="37"/>
      <c r="LAG1" s="37"/>
      <c r="LAH1" s="37"/>
      <c r="LAI1" s="37"/>
      <c r="LAJ1" s="37"/>
      <c r="LAK1" s="17"/>
      <c r="LAL1" s="37"/>
      <c r="LAM1" s="37"/>
      <c r="LAN1" s="37"/>
      <c r="LAO1" s="37"/>
      <c r="LAP1" s="37"/>
      <c r="LAQ1" s="37"/>
      <c r="LAR1" s="37"/>
      <c r="LAS1" s="37"/>
      <c r="LAT1" s="37"/>
      <c r="LAU1" s="37"/>
      <c r="LAV1" s="37"/>
      <c r="LAW1" s="37"/>
      <c r="LAX1" s="37"/>
      <c r="LAY1" s="37"/>
      <c r="LAZ1" s="37"/>
      <c r="LBA1" s="37"/>
      <c r="LBB1" s="37"/>
      <c r="LBC1" s="37"/>
      <c r="LBD1" s="37"/>
      <c r="LBE1" s="37"/>
      <c r="LBF1" s="37"/>
      <c r="LBG1" s="37"/>
      <c r="LBH1" s="37"/>
      <c r="LBI1" s="37"/>
      <c r="LBJ1" s="37"/>
      <c r="LBK1" s="37"/>
      <c r="LBL1" s="37"/>
      <c r="LBM1" s="37"/>
      <c r="LBN1" s="17"/>
      <c r="LBO1" s="37"/>
      <c r="LBP1" s="37"/>
      <c r="LBQ1" s="37"/>
      <c r="LBR1" s="37"/>
      <c r="LBS1" s="37"/>
      <c r="LBT1" s="37"/>
      <c r="LBU1" s="37"/>
      <c r="LBV1" s="37"/>
      <c r="LBW1" s="37"/>
      <c r="LBX1" s="37"/>
      <c r="LBY1" s="37"/>
      <c r="LBZ1" s="37"/>
      <c r="LCA1" s="37"/>
      <c r="LCB1" s="37"/>
      <c r="LCC1" s="37"/>
      <c r="LCD1" s="37"/>
      <c r="LCE1" s="37"/>
      <c r="LCF1" s="37"/>
      <c r="LCG1" s="37"/>
      <c r="LCH1" s="37"/>
      <c r="LCI1" s="37"/>
      <c r="LCJ1" s="37"/>
      <c r="LCK1" s="37"/>
      <c r="LCL1" s="37"/>
      <c r="LCM1" s="37"/>
      <c r="LCN1" s="37"/>
      <c r="LCO1" s="37"/>
      <c r="LCP1" s="37"/>
      <c r="LCQ1" s="17"/>
      <c r="LCR1" s="37"/>
      <c r="LCS1" s="37"/>
      <c r="LCT1" s="37"/>
      <c r="LCU1" s="37"/>
      <c r="LCV1" s="37"/>
      <c r="LCW1" s="37"/>
      <c r="LCX1" s="37"/>
      <c r="LCY1" s="37"/>
      <c r="LCZ1" s="37"/>
      <c r="LDA1" s="37"/>
      <c r="LDB1" s="37"/>
      <c r="LDC1" s="37"/>
      <c r="LDD1" s="37"/>
      <c r="LDE1" s="37"/>
      <c r="LDF1" s="37"/>
      <c r="LDG1" s="37"/>
      <c r="LDH1" s="37"/>
      <c r="LDI1" s="37"/>
      <c r="LDJ1" s="37"/>
      <c r="LDK1" s="37"/>
      <c r="LDL1" s="37"/>
      <c r="LDM1" s="37"/>
      <c r="LDN1" s="37"/>
      <c r="LDO1" s="37"/>
      <c r="LDP1" s="37"/>
      <c r="LDQ1" s="37"/>
      <c r="LDR1" s="37"/>
      <c r="LDS1" s="37"/>
      <c r="LDT1" s="17"/>
      <c r="LDU1" s="37"/>
      <c r="LDV1" s="37"/>
      <c r="LDW1" s="37"/>
      <c r="LDX1" s="37"/>
      <c r="LDY1" s="37"/>
      <c r="LDZ1" s="37"/>
      <c r="LEA1" s="37"/>
      <c r="LEB1" s="37"/>
      <c r="LEC1" s="37"/>
      <c r="LED1" s="37"/>
      <c r="LEE1" s="37"/>
      <c r="LEF1" s="37"/>
      <c r="LEG1" s="37"/>
      <c r="LEH1" s="37"/>
      <c r="LEI1" s="37"/>
      <c r="LEJ1" s="37"/>
      <c r="LEK1" s="37"/>
      <c r="LEL1" s="37"/>
      <c r="LEM1" s="37"/>
      <c r="LEN1" s="37"/>
      <c r="LEO1" s="37"/>
      <c r="LEP1" s="37"/>
      <c r="LEQ1" s="37"/>
      <c r="LER1" s="37"/>
      <c r="LES1" s="37"/>
      <c r="LET1" s="37"/>
      <c r="LEU1" s="37"/>
      <c r="LEV1" s="37"/>
      <c r="LEW1" s="17"/>
      <c r="LEX1" s="37"/>
      <c r="LEY1" s="37"/>
      <c r="LEZ1" s="37"/>
      <c r="LFA1" s="37"/>
      <c r="LFB1" s="37"/>
      <c r="LFC1" s="37"/>
      <c r="LFD1" s="37"/>
      <c r="LFE1" s="37"/>
      <c r="LFF1" s="37"/>
      <c r="LFG1" s="37"/>
      <c r="LFH1" s="37"/>
      <c r="LFI1" s="37"/>
      <c r="LFJ1" s="37"/>
      <c r="LFK1" s="37"/>
      <c r="LFL1" s="37"/>
      <c r="LFM1" s="37"/>
      <c r="LFN1" s="37"/>
      <c r="LFO1" s="37"/>
      <c r="LFP1" s="37"/>
      <c r="LFQ1" s="37"/>
      <c r="LFR1" s="37"/>
      <c r="LFS1" s="37"/>
      <c r="LFT1" s="37"/>
      <c r="LFU1" s="37"/>
      <c r="LFV1" s="37"/>
      <c r="LFW1" s="37"/>
      <c r="LFX1" s="37"/>
      <c r="LFY1" s="37"/>
      <c r="LFZ1" s="17"/>
      <c r="LGA1" s="37"/>
      <c r="LGB1" s="37"/>
      <c r="LGC1" s="37"/>
      <c r="LGD1" s="37"/>
      <c r="LGE1" s="37"/>
      <c r="LGF1" s="37"/>
      <c r="LGG1" s="37"/>
      <c r="LGH1" s="37"/>
      <c r="LGI1" s="37"/>
      <c r="LGJ1" s="37"/>
      <c r="LGK1" s="37"/>
      <c r="LGL1" s="37"/>
      <c r="LGM1" s="37"/>
      <c r="LGN1" s="37"/>
      <c r="LGO1" s="37"/>
      <c r="LGP1" s="37"/>
      <c r="LGQ1" s="37"/>
      <c r="LGR1" s="37"/>
      <c r="LGS1" s="37"/>
      <c r="LGT1" s="37"/>
      <c r="LGU1" s="37"/>
      <c r="LGV1" s="37"/>
      <c r="LGW1" s="37"/>
      <c r="LGX1" s="37"/>
      <c r="LGY1" s="37"/>
      <c r="LGZ1" s="37"/>
      <c r="LHA1" s="37"/>
      <c r="LHB1" s="37"/>
      <c r="LHC1" s="17"/>
      <c r="LHD1" s="37"/>
      <c r="LHE1" s="37"/>
      <c r="LHF1" s="37"/>
      <c r="LHG1" s="37"/>
      <c r="LHH1" s="37"/>
      <c r="LHI1" s="37"/>
      <c r="LHJ1" s="37"/>
      <c r="LHK1" s="37"/>
      <c r="LHL1" s="37"/>
      <c r="LHM1" s="37"/>
      <c r="LHN1" s="37"/>
      <c r="LHO1" s="37"/>
      <c r="LHP1" s="37"/>
      <c r="LHQ1" s="37"/>
      <c r="LHR1" s="37"/>
      <c r="LHS1" s="37"/>
      <c r="LHT1" s="37"/>
      <c r="LHU1" s="37"/>
      <c r="LHV1" s="37"/>
      <c r="LHW1" s="37"/>
      <c r="LHX1" s="37"/>
      <c r="LHY1" s="37"/>
      <c r="LHZ1" s="37"/>
      <c r="LIA1" s="37"/>
      <c r="LIB1" s="37"/>
      <c r="LIC1" s="37"/>
      <c r="LID1" s="37"/>
      <c r="LIE1" s="37"/>
      <c r="LIF1" s="17"/>
      <c r="LIG1" s="37"/>
      <c r="LIH1" s="37"/>
      <c r="LII1" s="37"/>
      <c r="LIJ1" s="37"/>
      <c r="LIK1" s="37"/>
      <c r="LIL1" s="37"/>
      <c r="LIM1" s="37"/>
      <c r="LIN1" s="37"/>
      <c r="LIO1" s="37"/>
      <c r="LIP1" s="37"/>
      <c r="LIQ1" s="37"/>
      <c r="LIR1" s="37"/>
      <c r="LIS1" s="37"/>
      <c r="LIT1" s="37"/>
      <c r="LIU1" s="37"/>
      <c r="LIV1" s="37"/>
      <c r="LIW1" s="37"/>
      <c r="LIX1" s="37"/>
      <c r="LIY1" s="37"/>
      <c r="LIZ1" s="37"/>
      <c r="LJA1" s="37"/>
      <c r="LJB1" s="37"/>
      <c r="LJC1" s="37"/>
      <c r="LJD1" s="37"/>
      <c r="LJE1" s="37"/>
      <c r="LJF1" s="37"/>
      <c r="LJG1" s="37"/>
      <c r="LJH1" s="37"/>
      <c r="LJI1" s="17"/>
      <c r="LJJ1" s="37"/>
      <c r="LJK1" s="37"/>
      <c r="LJL1" s="37"/>
      <c r="LJM1" s="37"/>
      <c r="LJN1" s="37"/>
      <c r="LJO1" s="37"/>
      <c r="LJP1" s="37"/>
      <c r="LJQ1" s="37"/>
      <c r="LJR1" s="37"/>
      <c r="LJS1" s="37"/>
      <c r="LJT1" s="37"/>
      <c r="LJU1" s="37"/>
      <c r="LJV1" s="37"/>
      <c r="LJW1" s="37"/>
      <c r="LJX1" s="37"/>
      <c r="LJY1" s="37"/>
      <c r="LJZ1" s="37"/>
      <c r="LKA1" s="37"/>
      <c r="LKB1" s="37"/>
      <c r="LKC1" s="37"/>
      <c r="LKD1" s="37"/>
      <c r="LKE1" s="37"/>
      <c r="LKF1" s="37"/>
      <c r="LKG1" s="37"/>
      <c r="LKH1" s="37"/>
      <c r="LKI1" s="37"/>
      <c r="LKJ1" s="37"/>
      <c r="LKK1" s="37"/>
      <c r="LKL1" s="17"/>
      <c r="LKM1" s="37"/>
      <c r="LKN1" s="37"/>
      <c r="LKO1" s="37"/>
      <c r="LKP1" s="37"/>
      <c r="LKQ1" s="37"/>
      <c r="LKR1" s="37"/>
      <c r="LKS1" s="37"/>
      <c r="LKT1" s="37"/>
      <c r="LKU1" s="37"/>
      <c r="LKV1" s="37"/>
      <c r="LKW1" s="37"/>
      <c r="LKX1" s="37"/>
      <c r="LKY1" s="37"/>
      <c r="LKZ1" s="37"/>
      <c r="LLA1" s="37"/>
      <c r="LLB1" s="37"/>
      <c r="LLC1" s="37"/>
      <c r="LLD1" s="37"/>
      <c r="LLE1" s="37"/>
      <c r="LLF1" s="37"/>
      <c r="LLG1" s="37"/>
      <c r="LLH1" s="37"/>
      <c r="LLI1" s="37"/>
      <c r="LLJ1" s="37"/>
      <c r="LLK1" s="37"/>
      <c r="LLL1" s="37"/>
      <c r="LLM1" s="37"/>
      <c r="LLN1" s="37"/>
      <c r="LLO1" s="17"/>
      <c r="LLP1" s="37"/>
      <c r="LLQ1" s="37"/>
      <c r="LLR1" s="37"/>
      <c r="LLS1" s="37"/>
      <c r="LLT1" s="37"/>
      <c r="LLU1" s="37"/>
      <c r="LLV1" s="37"/>
      <c r="LLW1" s="37"/>
      <c r="LLX1" s="37"/>
      <c r="LLY1" s="37"/>
      <c r="LLZ1" s="37"/>
      <c r="LMA1" s="37"/>
      <c r="LMB1" s="37"/>
      <c r="LMC1" s="37"/>
      <c r="LMD1" s="37"/>
      <c r="LME1" s="37"/>
      <c r="LMF1" s="37"/>
      <c r="LMG1" s="37"/>
      <c r="LMH1" s="37"/>
      <c r="LMI1" s="37"/>
      <c r="LMJ1" s="37"/>
      <c r="LMK1" s="37"/>
      <c r="LML1" s="37"/>
      <c r="LMM1" s="37"/>
      <c r="LMN1" s="37"/>
      <c r="LMO1" s="37"/>
      <c r="LMP1" s="37"/>
      <c r="LMQ1" s="37"/>
      <c r="LMR1" s="17"/>
      <c r="LMS1" s="37"/>
      <c r="LMT1" s="37"/>
      <c r="LMU1" s="37"/>
      <c r="LMV1" s="37"/>
      <c r="LMW1" s="37"/>
      <c r="LMX1" s="37"/>
      <c r="LMY1" s="37"/>
      <c r="LMZ1" s="37"/>
      <c r="LNA1" s="37"/>
      <c r="LNB1" s="37"/>
      <c r="LNC1" s="37"/>
      <c r="LND1" s="37"/>
      <c r="LNE1" s="37"/>
      <c r="LNF1" s="37"/>
      <c r="LNG1" s="37"/>
      <c r="LNH1" s="37"/>
      <c r="LNI1" s="37"/>
      <c r="LNJ1" s="37"/>
      <c r="LNK1" s="37"/>
      <c r="LNL1" s="37"/>
      <c r="LNM1" s="37"/>
      <c r="LNN1" s="37"/>
      <c r="LNO1" s="37"/>
      <c r="LNP1" s="37"/>
      <c r="LNQ1" s="37"/>
      <c r="LNR1" s="37"/>
      <c r="LNS1" s="37"/>
      <c r="LNT1" s="37"/>
      <c r="LNU1" s="17"/>
      <c r="LNV1" s="37"/>
      <c r="LNW1" s="37"/>
      <c r="LNX1" s="37"/>
      <c r="LNY1" s="37"/>
      <c r="LNZ1" s="37"/>
      <c r="LOA1" s="37"/>
      <c r="LOB1" s="37"/>
      <c r="LOC1" s="37"/>
      <c r="LOD1" s="37"/>
      <c r="LOE1" s="37"/>
      <c r="LOF1" s="37"/>
      <c r="LOG1" s="37"/>
      <c r="LOH1" s="37"/>
      <c r="LOI1" s="37"/>
      <c r="LOJ1" s="37"/>
      <c r="LOK1" s="37"/>
      <c r="LOL1" s="37"/>
      <c r="LOM1" s="37"/>
      <c r="LON1" s="37"/>
      <c r="LOO1" s="37"/>
      <c r="LOP1" s="37"/>
      <c r="LOQ1" s="37"/>
      <c r="LOR1" s="37"/>
      <c r="LOS1" s="37"/>
      <c r="LOT1" s="37"/>
      <c r="LOU1" s="37"/>
      <c r="LOV1" s="37"/>
      <c r="LOW1" s="37"/>
      <c r="LOX1" s="17"/>
      <c r="LOY1" s="37"/>
      <c r="LOZ1" s="37"/>
      <c r="LPA1" s="37"/>
      <c r="LPB1" s="37"/>
      <c r="LPC1" s="37"/>
      <c r="LPD1" s="37"/>
      <c r="LPE1" s="37"/>
      <c r="LPF1" s="37"/>
      <c r="LPG1" s="37"/>
      <c r="LPH1" s="37"/>
      <c r="LPI1" s="37"/>
      <c r="LPJ1" s="37"/>
      <c r="LPK1" s="37"/>
      <c r="LPL1" s="37"/>
      <c r="LPM1" s="37"/>
      <c r="LPN1" s="37"/>
      <c r="LPO1" s="37"/>
      <c r="LPP1" s="37"/>
      <c r="LPQ1" s="37"/>
      <c r="LPR1" s="37"/>
      <c r="LPS1" s="37"/>
      <c r="LPT1" s="37"/>
      <c r="LPU1" s="37"/>
      <c r="LPV1" s="37"/>
      <c r="LPW1" s="37"/>
      <c r="LPX1" s="37"/>
      <c r="LPY1" s="37"/>
      <c r="LPZ1" s="37"/>
      <c r="LQA1" s="17"/>
      <c r="LQB1" s="37"/>
      <c r="LQC1" s="37"/>
      <c r="LQD1" s="37"/>
      <c r="LQE1" s="37"/>
      <c r="LQF1" s="37"/>
      <c r="LQG1" s="37"/>
      <c r="LQH1" s="37"/>
      <c r="LQI1" s="37"/>
      <c r="LQJ1" s="37"/>
      <c r="LQK1" s="37"/>
      <c r="LQL1" s="37"/>
      <c r="LQM1" s="37"/>
      <c r="LQN1" s="37"/>
      <c r="LQO1" s="37"/>
      <c r="LQP1" s="37"/>
      <c r="LQQ1" s="37"/>
      <c r="LQR1" s="37"/>
      <c r="LQS1" s="37"/>
      <c r="LQT1" s="37"/>
      <c r="LQU1" s="37"/>
      <c r="LQV1" s="37"/>
      <c r="LQW1" s="37"/>
      <c r="LQX1" s="37"/>
      <c r="LQY1" s="37"/>
      <c r="LQZ1" s="37"/>
      <c r="LRA1" s="37"/>
      <c r="LRB1" s="37"/>
      <c r="LRC1" s="37"/>
      <c r="LRD1" s="17"/>
      <c r="LRE1" s="37"/>
      <c r="LRF1" s="37"/>
      <c r="LRG1" s="37"/>
      <c r="LRH1" s="37"/>
      <c r="LRI1" s="37"/>
      <c r="LRJ1" s="37"/>
      <c r="LRK1" s="37"/>
      <c r="LRL1" s="37"/>
      <c r="LRM1" s="37"/>
      <c r="LRN1" s="37"/>
      <c r="LRO1" s="37"/>
      <c r="LRP1" s="37"/>
      <c r="LRQ1" s="37"/>
      <c r="LRR1" s="37"/>
      <c r="LRS1" s="37"/>
      <c r="LRT1" s="37"/>
      <c r="LRU1" s="37"/>
      <c r="LRV1" s="37"/>
      <c r="LRW1" s="37"/>
      <c r="LRX1" s="37"/>
      <c r="LRY1" s="37"/>
      <c r="LRZ1" s="37"/>
      <c r="LSA1" s="37"/>
      <c r="LSB1" s="37"/>
      <c r="LSC1" s="37"/>
      <c r="LSD1" s="37"/>
      <c r="LSE1" s="37"/>
      <c r="LSF1" s="37"/>
      <c r="LSG1" s="17"/>
      <c r="LSH1" s="37"/>
      <c r="LSI1" s="37"/>
      <c r="LSJ1" s="37"/>
      <c r="LSK1" s="37"/>
      <c r="LSL1" s="37"/>
      <c r="LSM1" s="37"/>
      <c r="LSN1" s="37"/>
      <c r="LSO1" s="37"/>
      <c r="LSP1" s="37"/>
      <c r="LSQ1" s="37"/>
      <c r="LSR1" s="37"/>
      <c r="LSS1" s="37"/>
      <c r="LST1" s="37"/>
      <c r="LSU1" s="37"/>
      <c r="LSV1" s="37"/>
      <c r="LSW1" s="37"/>
      <c r="LSX1" s="37"/>
      <c r="LSY1" s="37"/>
      <c r="LSZ1" s="37"/>
      <c r="LTA1" s="37"/>
      <c r="LTB1" s="37"/>
      <c r="LTC1" s="37"/>
      <c r="LTD1" s="37"/>
      <c r="LTE1" s="37"/>
      <c r="LTF1" s="37"/>
      <c r="LTG1" s="37"/>
      <c r="LTH1" s="37"/>
      <c r="LTI1" s="37"/>
      <c r="LTJ1" s="17"/>
      <c r="LTK1" s="37"/>
      <c r="LTL1" s="37"/>
      <c r="LTM1" s="37"/>
      <c r="LTN1" s="37"/>
      <c r="LTO1" s="37"/>
      <c r="LTP1" s="37"/>
      <c r="LTQ1" s="37"/>
      <c r="LTR1" s="37"/>
      <c r="LTS1" s="37"/>
      <c r="LTT1" s="37"/>
      <c r="LTU1" s="37"/>
      <c r="LTV1" s="37"/>
      <c r="LTW1" s="37"/>
      <c r="LTX1" s="37"/>
      <c r="LTY1" s="37"/>
      <c r="LTZ1" s="37"/>
      <c r="LUA1" s="37"/>
      <c r="LUB1" s="37"/>
      <c r="LUC1" s="37"/>
      <c r="LUD1" s="37"/>
      <c r="LUE1" s="37"/>
      <c r="LUF1" s="37"/>
      <c r="LUG1" s="37"/>
      <c r="LUH1" s="37"/>
      <c r="LUI1" s="37"/>
      <c r="LUJ1" s="37"/>
      <c r="LUK1" s="37"/>
      <c r="LUL1" s="37"/>
      <c r="LUM1" s="17"/>
      <c r="LUN1" s="37"/>
      <c r="LUO1" s="37"/>
      <c r="LUP1" s="37"/>
      <c r="LUQ1" s="37"/>
      <c r="LUR1" s="37"/>
      <c r="LUS1" s="37"/>
      <c r="LUT1" s="37"/>
      <c r="LUU1" s="37"/>
      <c r="LUV1" s="37"/>
      <c r="LUW1" s="37"/>
      <c r="LUX1" s="37"/>
      <c r="LUY1" s="37"/>
      <c r="LUZ1" s="37"/>
      <c r="LVA1" s="37"/>
      <c r="LVB1" s="37"/>
      <c r="LVC1" s="37"/>
      <c r="LVD1" s="37"/>
      <c r="LVE1" s="37"/>
      <c r="LVF1" s="37"/>
      <c r="LVG1" s="37"/>
      <c r="LVH1" s="37"/>
      <c r="LVI1" s="37"/>
      <c r="LVJ1" s="37"/>
      <c r="LVK1" s="37"/>
      <c r="LVL1" s="37"/>
      <c r="LVM1" s="37"/>
      <c r="LVN1" s="37"/>
      <c r="LVO1" s="37"/>
      <c r="LVP1" s="17"/>
      <c r="LVQ1" s="37"/>
      <c r="LVR1" s="37"/>
      <c r="LVS1" s="37"/>
      <c r="LVT1" s="37"/>
      <c r="LVU1" s="37"/>
      <c r="LVV1" s="37"/>
      <c r="LVW1" s="37"/>
      <c r="LVX1" s="37"/>
      <c r="LVY1" s="37"/>
      <c r="LVZ1" s="37"/>
      <c r="LWA1" s="37"/>
      <c r="LWB1" s="37"/>
      <c r="LWC1" s="37"/>
      <c r="LWD1" s="37"/>
      <c r="LWE1" s="37"/>
      <c r="LWF1" s="37"/>
      <c r="LWG1" s="37"/>
      <c r="LWH1" s="37"/>
      <c r="LWI1" s="37"/>
      <c r="LWJ1" s="37"/>
      <c r="LWK1" s="37"/>
      <c r="LWL1" s="37"/>
      <c r="LWM1" s="37"/>
      <c r="LWN1" s="37"/>
      <c r="LWO1" s="37"/>
      <c r="LWP1" s="37"/>
      <c r="LWQ1" s="37"/>
      <c r="LWR1" s="37"/>
      <c r="LWS1" s="17"/>
      <c r="LWT1" s="37"/>
      <c r="LWU1" s="37"/>
      <c r="LWV1" s="37"/>
      <c r="LWW1" s="37"/>
      <c r="LWX1" s="37"/>
      <c r="LWY1" s="37"/>
      <c r="LWZ1" s="37"/>
      <c r="LXA1" s="37"/>
      <c r="LXB1" s="37"/>
      <c r="LXC1" s="37"/>
      <c r="LXD1" s="37"/>
      <c r="LXE1" s="37"/>
      <c r="LXF1" s="37"/>
      <c r="LXG1" s="37"/>
      <c r="LXH1" s="37"/>
      <c r="LXI1" s="37"/>
      <c r="LXJ1" s="37"/>
      <c r="LXK1" s="37"/>
      <c r="LXL1" s="37"/>
      <c r="LXM1" s="37"/>
      <c r="LXN1" s="37"/>
      <c r="LXO1" s="37"/>
      <c r="LXP1" s="37"/>
      <c r="LXQ1" s="37"/>
      <c r="LXR1" s="37"/>
      <c r="LXS1" s="37"/>
      <c r="LXT1" s="37"/>
      <c r="LXU1" s="37"/>
      <c r="LXV1" s="17"/>
      <c r="LXW1" s="37"/>
      <c r="LXX1" s="37"/>
      <c r="LXY1" s="37"/>
      <c r="LXZ1" s="37"/>
      <c r="LYA1" s="37"/>
      <c r="LYB1" s="37"/>
      <c r="LYC1" s="37"/>
      <c r="LYD1" s="37"/>
      <c r="LYE1" s="37"/>
      <c r="LYF1" s="37"/>
      <c r="LYG1" s="37"/>
      <c r="LYH1" s="37"/>
      <c r="LYI1" s="37"/>
      <c r="LYJ1" s="37"/>
      <c r="LYK1" s="37"/>
      <c r="LYL1" s="37"/>
      <c r="LYM1" s="37"/>
      <c r="LYN1" s="37"/>
      <c r="LYO1" s="37"/>
      <c r="LYP1" s="37"/>
      <c r="LYQ1" s="37"/>
      <c r="LYR1" s="37"/>
      <c r="LYS1" s="37"/>
      <c r="LYT1" s="37"/>
      <c r="LYU1" s="37"/>
      <c r="LYV1" s="37"/>
      <c r="LYW1" s="37"/>
      <c r="LYX1" s="37"/>
      <c r="LYY1" s="17"/>
      <c r="LYZ1" s="37"/>
      <c r="LZA1" s="37"/>
      <c r="LZB1" s="37"/>
      <c r="LZC1" s="37"/>
      <c r="LZD1" s="37"/>
      <c r="LZE1" s="37"/>
      <c r="LZF1" s="37"/>
      <c r="LZG1" s="37"/>
      <c r="LZH1" s="37"/>
      <c r="LZI1" s="37"/>
      <c r="LZJ1" s="37"/>
      <c r="LZK1" s="37"/>
      <c r="LZL1" s="37"/>
      <c r="LZM1" s="37"/>
      <c r="LZN1" s="37"/>
      <c r="LZO1" s="37"/>
      <c r="LZP1" s="37"/>
      <c r="LZQ1" s="37"/>
      <c r="LZR1" s="37"/>
      <c r="LZS1" s="37"/>
      <c r="LZT1" s="37"/>
      <c r="LZU1" s="37"/>
      <c r="LZV1" s="37"/>
      <c r="LZW1" s="37"/>
      <c r="LZX1" s="37"/>
      <c r="LZY1" s="37"/>
      <c r="LZZ1" s="37"/>
      <c r="MAA1" s="37"/>
      <c r="MAB1" s="17"/>
      <c r="MAC1" s="37"/>
      <c r="MAD1" s="37"/>
      <c r="MAE1" s="37"/>
      <c r="MAF1" s="37"/>
      <c r="MAG1" s="37"/>
      <c r="MAH1" s="37"/>
      <c r="MAI1" s="37"/>
      <c r="MAJ1" s="37"/>
      <c r="MAK1" s="37"/>
      <c r="MAL1" s="37"/>
      <c r="MAM1" s="37"/>
      <c r="MAN1" s="37"/>
      <c r="MAO1" s="37"/>
      <c r="MAP1" s="37"/>
      <c r="MAQ1" s="37"/>
      <c r="MAR1" s="37"/>
      <c r="MAS1" s="37"/>
      <c r="MAT1" s="37"/>
      <c r="MAU1" s="37"/>
      <c r="MAV1" s="37"/>
      <c r="MAW1" s="37"/>
      <c r="MAX1" s="37"/>
      <c r="MAY1" s="37"/>
      <c r="MAZ1" s="37"/>
      <c r="MBA1" s="37"/>
      <c r="MBB1" s="37"/>
      <c r="MBC1" s="37"/>
      <c r="MBD1" s="37"/>
      <c r="MBE1" s="17"/>
      <c r="MBF1" s="37"/>
      <c r="MBG1" s="37"/>
      <c r="MBH1" s="37"/>
      <c r="MBI1" s="37"/>
      <c r="MBJ1" s="37"/>
      <c r="MBK1" s="37"/>
      <c r="MBL1" s="37"/>
      <c r="MBM1" s="37"/>
      <c r="MBN1" s="37"/>
      <c r="MBO1" s="37"/>
      <c r="MBP1" s="37"/>
      <c r="MBQ1" s="37"/>
      <c r="MBR1" s="37"/>
      <c r="MBS1" s="37"/>
      <c r="MBT1" s="37"/>
      <c r="MBU1" s="37"/>
      <c r="MBV1" s="37"/>
      <c r="MBW1" s="37"/>
      <c r="MBX1" s="37"/>
      <c r="MBY1" s="37"/>
      <c r="MBZ1" s="37"/>
      <c r="MCA1" s="37"/>
      <c r="MCB1" s="37"/>
      <c r="MCC1" s="37"/>
      <c r="MCD1" s="37"/>
      <c r="MCE1" s="37"/>
      <c r="MCF1" s="37"/>
      <c r="MCG1" s="37"/>
      <c r="MCH1" s="17"/>
      <c r="MCI1" s="37"/>
      <c r="MCJ1" s="37"/>
      <c r="MCK1" s="37"/>
      <c r="MCL1" s="37"/>
      <c r="MCM1" s="37"/>
      <c r="MCN1" s="37"/>
      <c r="MCO1" s="37"/>
      <c r="MCP1" s="37"/>
      <c r="MCQ1" s="37"/>
      <c r="MCR1" s="37"/>
      <c r="MCS1" s="37"/>
      <c r="MCT1" s="37"/>
      <c r="MCU1" s="37"/>
      <c r="MCV1" s="37"/>
      <c r="MCW1" s="37"/>
      <c r="MCX1" s="37"/>
      <c r="MCY1" s="37"/>
      <c r="MCZ1" s="37"/>
      <c r="MDA1" s="37"/>
      <c r="MDB1" s="37"/>
      <c r="MDC1" s="37"/>
      <c r="MDD1" s="37"/>
      <c r="MDE1" s="37"/>
      <c r="MDF1" s="37"/>
      <c r="MDG1" s="37"/>
      <c r="MDH1" s="37"/>
      <c r="MDI1" s="37"/>
      <c r="MDJ1" s="37"/>
      <c r="MDK1" s="17"/>
      <c r="MDL1" s="37"/>
      <c r="MDM1" s="37"/>
      <c r="MDN1" s="37"/>
      <c r="MDO1" s="37"/>
      <c r="MDP1" s="37"/>
      <c r="MDQ1" s="37"/>
      <c r="MDR1" s="37"/>
      <c r="MDS1" s="37"/>
      <c r="MDT1" s="37"/>
      <c r="MDU1" s="37"/>
      <c r="MDV1" s="37"/>
      <c r="MDW1" s="37"/>
      <c r="MDX1" s="37"/>
      <c r="MDY1" s="37"/>
      <c r="MDZ1" s="37"/>
      <c r="MEA1" s="37"/>
      <c r="MEB1" s="37"/>
      <c r="MEC1" s="37"/>
      <c r="MED1" s="37"/>
      <c r="MEE1" s="37"/>
      <c r="MEF1" s="37"/>
      <c r="MEG1" s="37"/>
      <c r="MEH1" s="37"/>
      <c r="MEI1" s="37"/>
      <c r="MEJ1" s="37"/>
      <c r="MEK1" s="37"/>
      <c r="MEL1" s="37"/>
      <c r="MEM1" s="37"/>
      <c r="MEN1" s="17"/>
      <c r="MEO1" s="37"/>
      <c r="MEP1" s="37"/>
      <c r="MEQ1" s="37"/>
      <c r="MER1" s="37"/>
      <c r="MES1" s="37"/>
      <c r="MET1" s="37"/>
      <c r="MEU1" s="37"/>
      <c r="MEV1" s="37"/>
      <c r="MEW1" s="37"/>
      <c r="MEX1" s="37"/>
      <c r="MEY1" s="37"/>
      <c r="MEZ1" s="37"/>
      <c r="MFA1" s="37"/>
      <c r="MFB1" s="37"/>
      <c r="MFC1" s="37"/>
      <c r="MFD1" s="37"/>
      <c r="MFE1" s="37"/>
      <c r="MFF1" s="37"/>
      <c r="MFG1" s="37"/>
      <c r="MFH1" s="37"/>
      <c r="MFI1" s="37"/>
      <c r="MFJ1" s="37"/>
      <c r="MFK1" s="37"/>
      <c r="MFL1" s="37"/>
      <c r="MFM1" s="37"/>
      <c r="MFN1" s="37"/>
      <c r="MFO1" s="37"/>
      <c r="MFP1" s="37"/>
      <c r="MFQ1" s="17"/>
      <c r="MFR1" s="37"/>
      <c r="MFS1" s="37"/>
      <c r="MFT1" s="37"/>
      <c r="MFU1" s="37"/>
      <c r="MFV1" s="37"/>
      <c r="MFW1" s="37"/>
      <c r="MFX1" s="37"/>
      <c r="MFY1" s="37"/>
      <c r="MFZ1" s="37"/>
      <c r="MGA1" s="37"/>
      <c r="MGB1" s="37"/>
      <c r="MGC1" s="37"/>
      <c r="MGD1" s="37"/>
      <c r="MGE1" s="37"/>
      <c r="MGF1" s="37"/>
      <c r="MGG1" s="37"/>
      <c r="MGH1" s="37"/>
      <c r="MGI1" s="37"/>
      <c r="MGJ1" s="37"/>
      <c r="MGK1" s="37"/>
      <c r="MGL1" s="37"/>
      <c r="MGM1" s="37"/>
      <c r="MGN1" s="37"/>
      <c r="MGO1" s="37"/>
      <c r="MGP1" s="37"/>
      <c r="MGQ1" s="37"/>
      <c r="MGR1" s="37"/>
      <c r="MGS1" s="37"/>
      <c r="MGT1" s="17"/>
      <c r="MGU1" s="37"/>
      <c r="MGV1" s="37"/>
      <c r="MGW1" s="37"/>
      <c r="MGX1" s="37"/>
      <c r="MGY1" s="37"/>
      <c r="MGZ1" s="37"/>
      <c r="MHA1" s="37"/>
      <c r="MHB1" s="37"/>
      <c r="MHC1" s="37"/>
      <c r="MHD1" s="37"/>
      <c r="MHE1" s="37"/>
      <c r="MHF1" s="37"/>
      <c r="MHG1" s="37"/>
      <c r="MHH1" s="37"/>
      <c r="MHI1" s="37"/>
      <c r="MHJ1" s="37"/>
      <c r="MHK1" s="37"/>
      <c r="MHL1" s="37"/>
      <c r="MHM1" s="37"/>
      <c r="MHN1" s="37"/>
      <c r="MHO1" s="37"/>
      <c r="MHP1" s="37"/>
      <c r="MHQ1" s="37"/>
      <c r="MHR1" s="37"/>
      <c r="MHS1" s="37"/>
      <c r="MHT1" s="37"/>
      <c r="MHU1" s="37"/>
      <c r="MHV1" s="37"/>
      <c r="MHW1" s="17"/>
      <c r="MHX1" s="37"/>
      <c r="MHY1" s="37"/>
      <c r="MHZ1" s="37"/>
      <c r="MIA1" s="37"/>
      <c r="MIB1" s="37"/>
      <c r="MIC1" s="37"/>
      <c r="MID1" s="37"/>
      <c r="MIE1" s="37"/>
      <c r="MIF1" s="37"/>
      <c r="MIG1" s="37"/>
      <c r="MIH1" s="37"/>
      <c r="MII1" s="37"/>
      <c r="MIJ1" s="37"/>
      <c r="MIK1" s="37"/>
      <c r="MIL1" s="37"/>
      <c r="MIM1" s="37"/>
      <c r="MIN1" s="37"/>
      <c r="MIO1" s="37"/>
      <c r="MIP1" s="37"/>
      <c r="MIQ1" s="37"/>
      <c r="MIR1" s="37"/>
      <c r="MIS1" s="37"/>
      <c r="MIT1" s="37"/>
      <c r="MIU1" s="37"/>
      <c r="MIV1" s="37"/>
      <c r="MIW1" s="37"/>
      <c r="MIX1" s="37"/>
      <c r="MIY1" s="37"/>
      <c r="MIZ1" s="17"/>
      <c r="MJA1" s="37"/>
      <c r="MJB1" s="37"/>
      <c r="MJC1" s="37"/>
      <c r="MJD1" s="37"/>
      <c r="MJE1" s="37"/>
      <c r="MJF1" s="37"/>
      <c r="MJG1" s="37"/>
      <c r="MJH1" s="37"/>
      <c r="MJI1" s="37"/>
      <c r="MJJ1" s="37"/>
      <c r="MJK1" s="37"/>
      <c r="MJL1" s="37"/>
      <c r="MJM1" s="37"/>
      <c r="MJN1" s="37"/>
      <c r="MJO1" s="37"/>
      <c r="MJP1" s="37"/>
      <c r="MJQ1" s="37"/>
      <c r="MJR1" s="37"/>
      <c r="MJS1" s="37"/>
      <c r="MJT1" s="37"/>
      <c r="MJU1" s="37"/>
      <c r="MJV1" s="37"/>
      <c r="MJW1" s="37"/>
      <c r="MJX1" s="37"/>
      <c r="MJY1" s="37"/>
      <c r="MJZ1" s="37"/>
      <c r="MKA1" s="37"/>
      <c r="MKB1" s="37"/>
      <c r="MKC1" s="17"/>
      <c r="MKD1" s="37"/>
      <c r="MKE1" s="37"/>
      <c r="MKF1" s="37"/>
      <c r="MKG1" s="37"/>
      <c r="MKH1" s="37"/>
      <c r="MKI1" s="37"/>
      <c r="MKJ1" s="37"/>
      <c r="MKK1" s="37"/>
      <c r="MKL1" s="37"/>
      <c r="MKM1" s="37"/>
      <c r="MKN1" s="37"/>
      <c r="MKO1" s="37"/>
      <c r="MKP1" s="37"/>
      <c r="MKQ1" s="37"/>
      <c r="MKR1" s="37"/>
      <c r="MKS1" s="37"/>
      <c r="MKT1" s="37"/>
      <c r="MKU1" s="37"/>
      <c r="MKV1" s="37"/>
      <c r="MKW1" s="37"/>
      <c r="MKX1" s="37"/>
      <c r="MKY1" s="37"/>
      <c r="MKZ1" s="37"/>
      <c r="MLA1" s="37"/>
      <c r="MLB1" s="37"/>
      <c r="MLC1" s="37"/>
      <c r="MLD1" s="37"/>
      <c r="MLE1" s="37"/>
      <c r="MLF1" s="17"/>
      <c r="MLG1" s="37"/>
      <c r="MLH1" s="37"/>
      <c r="MLI1" s="37"/>
      <c r="MLJ1" s="37"/>
      <c r="MLK1" s="37"/>
      <c r="MLL1" s="37"/>
      <c r="MLM1" s="37"/>
      <c r="MLN1" s="37"/>
      <c r="MLO1" s="37"/>
      <c r="MLP1" s="37"/>
      <c r="MLQ1" s="37"/>
      <c r="MLR1" s="37"/>
      <c r="MLS1" s="37"/>
      <c r="MLT1" s="37"/>
      <c r="MLU1" s="37"/>
      <c r="MLV1" s="37"/>
      <c r="MLW1" s="37"/>
      <c r="MLX1" s="37"/>
      <c r="MLY1" s="37"/>
      <c r="MLZ1" s="37"/>
      <c r="MMA1" s="37"/>
      <c r="MMB1" s="37"/>
      <c r="MMC1" s="37"/>
      <c r="MMD1" s="37"/>
      <c r="MME1" s="37"/>
      <c r="MMF1" s="37"/>
      <c r="MMG1" s="37"/>
      <c r="MMH1" s="37"/>
      <c r="MMI1" s="17"/>
      <c r="MMJ1" s="37"/>
      <c r="MMK1" s="37"/>
      <c r="MML1" s="37"/>
      <c r="MMM1" s="37"/>
      <c r="MMN1" s="37"/>
      <c r="MMO1" s="37"/>
      <c r="MMP1" s="37"/>
      <c r="MMQ1" s="37"/>
      <c r="MMR1" s="37"/>
      <c r="MMS1" s="37"/>
      <c r="MMT1" s="37"/>
      <c r="MMU1" s="37"/>
      <c r="MMV1" s="37"/>
      <c r="MMW1" s="37"/>
      <c r="MMX1" s="37"/>
      <c r="MMY1" s="37"/>
      <c r="MMZ1" s="37"/>
      <c r="MNA1" s="37"/>
      <c r="MNB1" s="37"/>
      <c r="MNC1" s="37"/>
      <c r="MND1" s="37"/>
      <c r="MNE1" s="37"/>
      <c r="MNF1" s="37"/>
      <c r="MNG1" s="37"/>
      <c r="MNH1" s="37"/>
      <c r="MNI1" s="37"/>
      <c r="MNJ1" s="37"/>
      <c r="MNK1" s="37"/>
      <c r="MNL1" s="17"/>
      <c r="MNM1" s="37"/>
      <c r="MNN1" s="37"/>
      <c r="MNO1" s="37"/>
      <c r="MNP1" s="37"/>
      <c r="MNQ1" s="37"/>
      <c r="MNR1" s="37"/>
      <c r="MNS1" s="37"/>
      <c r="MNT1" s="37"/>
      <c r="MNU1" s="37"/>
      <c r="MNV1" s="37"/>
      <c r="MNW1" s="37"/>
      <c r="MNX1" s="37"/>
      <c r="MNY1" s="37"/>
      <c r="MNZ1" s="37"/>
      <c r="MOA1" s="37"/>
      <c r="MOB1" s="37"/>
      <c r="MOC1" s="37"/>
      <c r="MOD1" s="37"/>
      <c r="MOE1" s="37"/>
      <c r="MOF1" s="37"/>
      <c r="MOG1" s="37"/>
      <c r="MOH1" s="37"/>
      <c r="MOI1" s="37"/>
      <c r="MOJ1" s="37"/>
      <c r="MOK1" s="37"/>
      <c r="MOL1" s="37"/>
      <c r="MOM1" s="37"/>
      <c r="MON1" s="37"/>
      <c r="MOO1" s="17"/>
      <c r="MOP1" s="37"/>
      <c r="MOQ1" s="37"/>
      <c r="MOR1" s="37"/>
      <c r="MOS1" s="37"/>
      <c r="MOT1" s="37"/>
      <c r="MOU1" s="37"/>
      <c r="MOV1" s="37"/>
      <c r="MOW1" s="37"/>
      <c r="MOX1" s="37"/>
      <c r="MOY1" s="37"/>
      <c r="MOZ1" s="37"/>
      <c r="MPA1" s="37"/>
      <c r="MPB1" s="37"/>
      <c r="MPC1" s="37"/>
      <c r="MPD1" s="37"/>
      <c r="MPE1" s="37"/>
      <c r="MPF1" s="37"/>
      <c r="MPG1" s="37"/>
      <c r="MPH1" s="37"/>
      <c r="MPI1" s="37"/>
      <c r="MPJ1" s="37"/>
      <c r="MPK1" s="37"/>
      <c r="MPL1" s="37"/>
      <c r="MPM1" s="37"/>
      <c r="MPN1" s="37"/>
      <c r="MPO1" s="37"/>
      <c r="MPP1" s="37"/>
      <c r="MPQ1" s="37"/>
      <c r="MPR1" s="17"/>
      <c r="MPS1" s="37"/>
      <c r="MPT1" s="37"/>
      <c r="MPU1" s="37"/>
      <c r="MPV1" s="37"/>
      <c r="MPW1" s="37"/>
      <c r="MPX1" s="37"/>
      <c r="MPY1" s="37"/>
      <c r="MPZ1" s="37"/>
      <c r="MQA1" s="37"/>
      <c r="MQB1" s="37"/>
      <c r="MQC1" s="37"/>
      <c r="MQD1" s="37"/>
      <c r="MQE1" s="37"/>
      <c r="MQF1" s="37"/>
      <c r="MQG1" s="37"/>
      <c r="MQH1" s="37"/>
      <c r="MQI1" s="37"/>
      <c r="MQJ1" s="37"/>
      <c r="MQK1" s="37"/>
      <c r="MQL1" s="37"/>
      <c r="MQM1" s="37"/>
      <c r="MQN1" s="37"/>
      <c r="MQO1" s="37"/>
      <c r="MQP1" s="37"/>
      <c r="MQQ1" s="37"/>
      <c r="MQR1" s="37"/>
      <c r="MQS1" s="37"/>
      <c r="MQT1" s="37"/>
      <c r="MQU1" s="17"/>
      <c r="MQV1" s="37"/>
      <c r="MQW1" s="37"/>
      <c r="MQX1" s="37"/>
      <c r="MQY1" s="37"/>
      <c r="MQZ1" s="37"/>
      <c r="MRA1" s="37"/>
      <c r="MRB1" s="37"/>
      <c r="MRC1" s="37"/>
      <c r="MRD1" s="37"/>
      <c r="MRE1" s="37"/>
      <c r="MRF1" s="37"/>
      <c r="MRG1" s="37"/>
      <c r="MRH1" s="37"/>
      <c r="MRI1" s="37"/>
      <c r="MRJ1" s="37"/>
      <c r="MRK1" s="37"/>
      <c r="MRL1" s="37"/>
      <c r="MRM1" s="37"/>
      <c r="MRN1" s="37"/>
      <c r="MRO1" s="37"/>
      <c r="MRP1" s="37"/>
      <c r="MRQ1" s="37"/>
      <c r="MRR1" s="37"/>
      <c r="MRS1" s="37"/>
      <c r="MRT1" s="37"/>
      <c r="MRU1" s="37"/>
      <c r="MRV1" s="37"/>
      <c r="MRW1" s="37"/>
      <c r="MRX1" s="17"/>
      <c r="MRY1" s="37"/>
      <c r="MRZ1" s="37"/>
      <c r="MSA1" s="37"/>
      <c r="MSB1" s="37"/>
      <c r="MSC1" s="37"/>
      <c r="MSD1" s="37"/>
      <c r="MSE1" s="37"/>
      <c r="MSF1" s="37"/>
      <c r="MSG1" s="37"/>
      <c r="MSH1" s="37"/>
      <c r="MSI1" s="37"/>
      <c r="MSJ1" s="37"/>
      <c r="MSK1" s="37"/>
      <c r="MSL1" s="37"/>
      <c r="MSM1" s="37"/>
      <c r="MSN1" s="37"/>
      <c r="MSO1" s="37"/>
      <c r="MSP1" s="37"/>
      <c r="MSQ1" s="37"/>
      <c r="MSR1" s="37"/>
      <c r="MSS1" s="37"/>
      <c r="MST1" s="37"/>
      <c r="MSU1" s="37"/>
      <c r="MSV1" s="37"/>
      <c r="MSW1" s="37"/>
      <c r="MSX1" s="37"/>
      <c r="MSY1" s="37"/>
      <c r="MSZ1" s="37"/>
      <c r="MTA1" s="17"/>
      <c r="MTB1" s="37"/>
      <c r="MTC1" s="37"/>
      <c r="MTD1" s="37"/>
      <c r="MTE1" s="37"/>
      <c r="MTF1" s="37"/>
      <c r="MTG1" s="37"/>
      <c r="MTH1" s="37"/>
      <c r="MTI1" s="37"/>
      <c r="MTJ1" s="37"/>
      <c r="MTK1" s="37"/>
      <c r="MTL1" s="37"/>
      <c r="MTM1" s="37"/>
      <c r="MTN1" s="37"/>
      <c r="MTO1" s="37"/>
      <c r="MTP1" s="37"/>
      <c r="MTQ1" s="37"/>
      <c r="MTR1" s="37"/>
      <c r="MTS1" s="37"/>
      <c r="MTT1" s="37"/>
      <c r="MTU1" s="37"/>
      <c r="MTV1" s="37"/>
      <c r="MTW1" s="37"/>
      <c r="MTX1" s="37"/>
      <c r="MTY1" s="37"/>
      <c r="MTZ1" s="37"/>
      <c r="MUA1" s="37"/>
      <c r="MUB1" s="37"/>
      <c r="MUC1" s="37"/>
      <c r="MUD1" s="17"/>
      <c r="MUE1" s="37"/>
      <c r="MUF1" s="37"/>
      <c r="MUG1" s="37"/>
      <c r="MUH1" s="37"/>
      <c r="MUI1" s="37"/>
      <c r="MUJ1" s="37"/>
      <c r="MUK1" s="37"/>
      <c r="MUL1" s="37"/>
      <c r="MUM1" s="37"/>
      <c r="MUN1" s="37"/>
      <c r="MUO1" s="37"/>
      <c r="MUP1" s="37"/>
      <c r="MUQ1" s="37"/>
      <c r="MUR1" s="37"/>
      <c r="MUS1" s="37"/>
      <c r="MUT1" s="37"/>
      <c r="MUU1" s="37"/>
      <c r="MUV1" s="37"/>
      <c r="MUW1" s="37"/>
      <c r="MUX1" s="37"/>
      <c r="MUY1" s="37"/>
      <c r="MUZ1" s="37"/>
      <c r="MVA1" s="37"/>
      <c r="MVB1" s="37"/>
      <c r="MVC1" s="37"/>
      <c r="MVD1" s="37"/>
      <c r="MVE1" s="37"/>
      <c r="MVF1" s="37"/>
      <c r="MVG1" s="17"/>
      <c r="MVH1" s="37"/>
      <c r="MVI1" s="37"/>
      <c r="MVJ1" s="37"/>
      <c r="MVK1" s="37"/>
      <c r="MVL1" s="37"/>
      <c r="MVM1" s="37"/>
      <c r="MVN1" s="37"/>
      <c r="MVO1" s="37"/>
      <c r="MVP1" s="37"/>
      <c r="MVQ1" s="37"/>
      <c r="MVR1" s="37"/>
      <c r="MVS1" s="37"/>
      <c r="MVT1" s="37"/>
      <c r="MVU1" s="37"/>
      <c r="MVV1" s="37"/>
      <c r="MVW1" s="37"/>
      <c r="MVX1" s="37"/>
      <c r="MVY1" s="37"/>
      <c r="MVZ1" s="37"/>
      <c r="MWA1" s="37"/>
      <c r="MWB1" s="37"/>
      <c r="MWC1" s="37"/>
      <c r="MWD1" s="37"/>
      <c r="MWE1" s="37"/>
      <c r="MWF1" s="37"/>
      <c r="MWG1" s="37"/>
      <c r="MWH1" s="37"/>
      <c r="MWI1" s="37"/>
      <c r="MWJ1" s="17"/>
      <c r="MWK1" s="37"/>
      <c r="MWL1" s="37"/>
      <c r="MWM1" s="37"/>
      <c r="MWN1" s="37"/>
      <c r="MWO1" s="37"/>
      <c r="MWP1" s="37"/>
      <c r="MWQ1" s="37"/>
      <c r="MWR1" s="37"/>
      <c r="MWS1" s="37"/>
      <c r="MWT1" s="37"/>
      <c r="MWU1" s="37"/>
      <c r="MWV1" s="37"/>
      <c r="MWW1" s="37"/>
      <c r="MWX1" s="37"/>
      <c r="MWY1" s="37"/>
      <c r="MWZ1" s="37"/>
      <c r="MXA1" s="37"/>
      <c r="MXB1" s="37"/>
      <c r="MXC1" s="37"/>
      <c r="MXD1" s="37"/>
      <c r="MXE1" s="37"/>
      <c r="MXF1" s="37"/>
      <c r="MXG1" s="37"/>
      <c r="MXH1" s="37"/>
      <c r="MXI1" s="37"/>
      <c r="MXJ1" s="37"/>
      <c r="MXK1" s="37"/>
      <c r="MXL1" s="37"/>
      <c r="MXM1" s="17"/>
      <c r="MXN1" s="37"/>
      <c r="MXO1" s="37"/>
      <c r="MXP1" s="37"/>
      <c r="MXQ1" s="37"/>
      <c r="MXR1" s="37"/>
      <c r="MXS1" s="37"/>
      <c r="MXT1" s="37"/>
      <c r="MXU1" s="37"/>
      <c r="MXV1" s="37"/>
      <c r="MXW1" s="37"/>
      <c r="MXX1" s="37"/>
      <c r="MXY1" s="37"/>
      <c r="MXZ1" s="37"/>
      <c r="MYA1" s="37"/>
      <c r="MYB1" s="37"/>
      <c r="MYC1" s="37"/>
      <c r="MYD1" s="37"/>
      <c r="MYE1" s="37"/>
      <c r="MYF1" s="37"/>
      <c r="MYG1" s="37"/>
      <c r="MYH1" s="37"/>
      <c r="MYI1" s="37"/>
      <c r="MYJ1" s="37"/>
      <c r="MYK1" s="37"/>
      <c r="MYL1" s="37"/>
      <c r="MYM1" s="37"/>
      <c r="MYN1" s="37"/>
      <c r="MYO1" s="37"/>
      <c r="MYP1" s="17"/>
      <c r="MYQ1" s="37"/>
      <c r="MYR1" s="37"/>
      <c r="MYS1" s="37"/>
      <c r="MYT1" s="37"/>
      <c r="MYU1" s="37"/>
      <c r="MYV1" s="37"/>
      <c r="MYW1" s="37"/>
      <c r="MYX1" s="37"/>
      <c r="MYY1" s="37"/>
      <c r="MYZ1" s="37"/>
      <c r="MZA1" s="37"/>
      <c r="MZB1" s="37"/>
      <c r="MZC1" s="37"/>
      <c r="MZD1" s="37"/>
      <c r="MZE1" s="37"/>
      <c r="MZF1" s="37"/>
      <c r="MZG1" s="37"/>
      <c r="MZH1" s="37"/>
      <c r="MZI1" s="37"/>
      <c r="MZJ1" s="37"/>
      <c r="MZK1" s="37"/>
      <c r="MZL1" s="37"/>
      <c r="MZM1" s="37"/>
      <c r="MZN1" s="37"/>
      <c r="MZO1" s="37"/>
      <c r="MZP1" s="37"/>
      <c r="MZQ1" s="37"/>
      <c r="MZR1" s="37"/>
      <c r="MZS1" s="17"/>
      <c r="MZT1" s="37"/>
      <c r="MZU1" s="37"/>
      <c r="MZV1" s="37"/>
      <c r="MZW1" s="37"/>
      <c r="MZX1" s="37"/>
      <c r="MZY1" s="37"/>
      <c r="MZZ1" s="37"/>
      <c r="NAA1" s="37"/>
      <c r="NAB1" s="37"/>
      <c r="NAC1" s="37"/>
      <c r="NAD1" s="37"/>
      <c r="NAE1" s="37"/>
      <c r="NAF1" s="37"/>
      <c r="NAG1" s="37"/>
      <c r="NAH1" s="37"/>
      <c r="NAI1" s="37"/>
      <c r="NAJ1" s="37"/>
      <c r="NAK1" s="37"/>
      <c r="NAL1" s="37"/>
      <c r="NAM1" s="37"/>
      <c r="NAN1" s="37"/>
      <c r="NAO1" s="37"/>
      <c r="NAP1" s="37"/>
      <c r="NAQ1" s="37"/>
      <c r="NAR1" s="37"/>
      <c r="NAS1" s="37"/>
      <c r="NAT1" s="37"/>
      <c r="NAU1" s="37"/>
      <c r="NAV1" s="17"/>
      <c r="NAW1" s="37"/>
      <c r="NAX1" s="37"/>
      <c r="NAY1" s="37"/>
      <c r="NAZ1" s="37"/>
      <c r="NBA1" s="37"/>
      <c r="NBB1" s="37"/>
      <c r="NBC1" s="37"/>
      <c r="NBD1" s="37"/>
      <c r="NBE1" s="37"/>
      <c r="NBF1" s="37"/>
      <c r="NBG1" s="37"/>
      <c r="NBH1" s="37"/>
      <c r="NBI1" s="37"/>
      <c r="NBJ1" s="37"/>
      <c r="NBK1" s="37"/>
      <c r="NBL1" s="37"/>
      <c r="NBM1" s="37"/>
      <c r="NBN1" s="37"/>
      <c r="NBO1" s="37"/>
      <c r="NBP1" s="37"/>
      <c r="NBQ1" s="37"/>
      <c r="NBR1" s="37"/>
      <c r="NBS1" s="37"/>
      <c r="NBT1" s="37"/>
      <c r="NBU1" s="37"/>
      <c r="NBV1" s="37"/>
      <c r="NBW1" s="37"/>
      <c r="NBX1" s="37"/>
      <c r="NBY1" s="17"/>
      <c r="NBZ1" s="37"/>
      <c r="NCA1" s="37"/>
      <c r="NCB1" s="37"/>
      <c r="NCC1" s="37"/>
      <c r="NCD1" s="37"/>
      <c r="NCE1" s="37"/>
      <c r="NCF1" s="37"/>
      <c r="NCG1" s="37"/>
      <c r="NCH1" s="37"/>
      <c r="NCI1" s="37"/>
      <c r="NCJ1" s="37"/>
      <c r="NCK1" s="37"/>
      <c r="NCL1" s="37"/>
      <c r="NCM1" s="37"/>
      <c r="NCN1" s="37"/>
      <c r="NCO1" s="37"/>
      <c r="NCP1" s="37"/>
      <c r="NCQ1" s="37"/>
      <c r="NCR1" s="37"/>
      <c r="NCS1" s="37"/>
      <c r="NCT1" s="37"/>
      <c r="NCU1" s="37"/>
      <c r="NCV1" s="37"/>
      <c r="NCW1" s="37"/>
      <c r="NCX1" s="37"/>
      <c r="NCY1" s="37"/>
      <c r="NCZ1" s="37"/>
      <c r="NDA1" s="37"/>
      <c r="NDB1" s="17"/>
      <c r="NDC1" s="37"/>
      <c r="NDD1" s="37"/>
      <c r="NDE1" s="37"/>
      <c r="NDF1" s="37"/>
      <c r="NDG1" s="37"/>
      <c r="NDH1" s="37"/>
      <c r="NDI1" s="37"/>
      <c r="NDJ1" s="37"/>
      <c r="NDK1" s="37"/>
      <c r="NDL1" s="37"/>
      <c r="NDM1" s="37"/>
      <c r="NDN1" s="37"/>
      <c r="NDO1" s="37"/>
      <c r="NDP1" s="37"/>
      <c r="NDQ1" s="37"/>
      <c r="NDR1" s="37"/>
      <c r="NDS1" s="37"/>
      <c r="NDT1" s="37"/>
      <c r="NDU1" s="37"/>
      <c r="NDV1" s="37"/>
      <c r="NDW1" s="37"/>
      <c r="NDX1" s="37"/>
      <c r="NDY1" s="37"/>
      <c r="NDZ1" s="37"/>
      <c r="NEA1" s="37"/>
      <c r="NEB1" s="37"/>
      <c r="NEC1" s="37"/>
      <c r="NED1" s="37"/>
      <c r="NEE1" s="17"/>
      <c r="NEF1" s="37"/>
      <c r="NEG1" s="37"/>
      <c r="NEH1" s="37"/>
      <c r="NEI1" s="37"/>
      <c r="NEJ1" s="37"/>
      <c r="NEK1" s="37"/>
      <c r="NEL1" s="37"/>
      <c r="NEM1" s="37"/>
      <c r="NEN1" s="37"/>
      <c r="NEO1" s="37"/>
      <c r="NEP1" s="37"/>
      <c r="NEQ1" s="37"/>
      <c r="NER1" s="37"/>
      <c r="NES1" s="37"/>
      <c r="NET1" s="37"/>
      <c r="NEU1" s="37"/>
      <c r="NEV1" s="37"/>
      <c r="NEW1" s="37"/>
      <c r="NEX1" s="37"/>
      <c r="NEY1" s="37"/>
      <c r="NEZ1" s="37"/>
      <c r="NFA1" s="37"/>
      <c r="NFB1" s="37"/>
      <c r="NFC1" s="37"/>
      <c r="NFD1" s="37"/>
      <c r="NFE1" s="37"/>
      <c r="NFF1" s="37"/>
      <c r="NFG1" s="37"/>
      <c r="NFH1" s="17"/>
      <c r="NFI1" s="37"/>
      <c r="NFJ1" s="37"/>
      <c r="NFK1" s="37"/>
      <c r="NFL1" s="37"/>
      <c r="NFM1" s="37"/>
      <c r="NFN1" s="37"/>
      <c r="NFO1" s="37"/>
      <c r="NFP1" s="37"/>
      <c r="NFQ1" s="37"/>
      <c r="NFR1" s="37"/>
      <c r="NFS1" s="37"/>
      <c r="NFT1" s="37"/>
      <c r="NFU1" s="37"/>
      <c r="NFV1" s="37"/>
      <c r="NFW1" s="37"/>
      <c r="NFX1" s="37"/>
      <c r="NFY1" s="37"/>
      <c r="NFZ1" s="37"/>
      <c r="NGA1" s="37"/>
      <c r="NGB1" s="37"/>
      <c r="NGC1" s="37"/>
      <c r="NGD1" s="37"/>
      <c r="NGE1" s="37"/>
      <c r="NGF1" s="37"/>
      <c r="NGG1" s="37"/>
      <c r="NGH1" s="37"/>
      <c r="NGI1" s="37"/>
      <c r="NGJ1" s="37"/>
      <c r="NGK1" s="17"/>
      <c r="NGL1" s="37"/>
      <c r="NGM1" s="37"/>
      <c r="NGN1" s="37"/>
      <c r="NGO1" s="37"/>
      <c r="NGP1" s="37"/>
      <c r="NGQ1" s="37"/>
      <c r="NGR1" s="37"/>
      <c r="NGS1" s="37"/>
      <c r="NGT1" s="37"/>
      <c r="NGU1" s="37"/>
      <c r="NGV1" s="37"/>
      <c r="NGW1" s="37"/>
      <c r="NGX1" s="37"/>
      <c r="NGY1" s="37"/>
      <c r="NGZ1" s="37"/>
      <c r="NHA1" s="37"/>
      <c r="NHB1" s="37"/>
      <c r="NHC1" s="37"/>
      <c r="NHD1" s="37"/>
      <c r="NHE1" s="37"/>
      <c r="NHF1" s="37"/>
      <c r="NHG1" s="37"/>
      <c r="NHH1" s="37"/>
      <c r="NHI1" s="37"/>
      <c r="NHJ1" s="37"/>
      <c r="NHK1" s="37"/>
      <c r="NHL1" s="37"/>
      <c r="NHM1" s="37"/>
      <c r="NHN1" s="17"/>
      <c r="NHO1" s="37"/>
      <c r="NHP1" s="37"/>
      <c r="NHQ1" s="37"/>
      <c r="NHR1" s="37"/>
      <c r="NHS1" s="37"/>
      <c r="NHT1" s="37"/>
      <c r="NHU1" s="37"/>
      <c r="NHV1" s="37"/>
      <c r="NHW1" s="37"/>
      <c r="NHX1" s="37"/>
      <c r="NHY1" s="37"/>
      <c r="NHZ1" s="37"/>
      <c r="NIA1" s="37"/>
      <c r="NIB1" s="37"/>
      <c r="NIC1" s="37"/>
      <c r="NID1" s="37"/>
      <c r="NIE1" s="37"/>
      <c r="NIF1" s="37"/>
      <c r="NIG1" s="37"/>
      <c r="NIH1" s="37"/>
      <c r="NII1" s="37"/>
      <c r="NIJ1" s="37"/>
      <c r="NIK1" s="37"/>
      <c r="NIL1" s="37"/>
      <c r="NIM1" s="37"/>
      <c r="NIN1" s="37"/>
      <c r="NIO1" s="37"/>
      <c r="NIP1" s="37"/>
      <c r="NIQ1" s="17"/>
      <c r="NIR1" s="37"/>
      <c r="NIS1" s="37"/>
      <c r="NIT1" s="37"/>
      <c r="NIU1" s="37"/>
      <c r="NIV1" s="37"/>
      <c r="NIW1" s="37"/>
      <c r="NIX1" s="37"/>
      <c r="NIY1" s="37"/>
      <c r="NIZ1" s="37"/>
      <c r="NJA1" s="37"/>
      <c r="NJB1" s="37"/>
      <c r="NJC1" s="37"/>
      <c r="NJD1" s="37"/>
      <c r="NJE1" s="37"/>
      <c r="NJF1" s="37"/>
      <c r="NJG1" s="37"/>
      <c r="NJH1" s="37"/>
      <c r="NJI1" s="37"/>
      <c r="NJJ1" s="37"/>
      <c r="NJK1" s="37"/>
      <c r="NJL1" s="37"/>
      <c r="NJM1" s="37"/>
      <c r="NJN1" s="37"/>
      <c r="NJO1" s="37"/>
      <c r="NJP1" s="37"/>
      <c r="NJQ1" s="37"/>
      <c r="NJR1" s="37"/>
      <c r="NJS1" s="37"/>
      <c r="NJT1" s="17"/>
      <c r="NJU1" s="37"/>
      <c r="NJV1" s="37"/>
      <c r="NJW1" s="37"/>
      <c r="NJX1" s="37"/>
      <c r="NJY1" s="37"/>
      <c r="NJZ1" s="37"/>
      <c r="NKA1" s="37"/>
      <c r="NKB1" s="37"/>
      <c r="NKC1" s="37"/>
      <c r="NKD1" s="37"/>
      <c r="NKE1" s="37"/>
      <c r="NKF1" s="37"/>
      <c r="NKG1" s="37"/>
      <c r="NKH1" s="37"/>
      <c r="NKI1" s="37"/>
      <c r="NKJ1" s="37"/>
      <c r="NKK1" s="37"/>
      <c r="NKL1" s="37"/>
      <c r="NKM1" s="37"/>
      <c r="NKN1" s="37"/>
      <c r="NKO1" s="37"/>
      <c r="NKP1" s="37"/>
      <c r="NKQ1" s="37"/>
      <c r="NKR1" s="37"/>
      <c r="NKS1" s="37"/>
      <c r="NKT1" s="37"/>
      <c r="NKU1" s="37"/>
      <c r="NKV1" s="37"/>
      <c r="NKW1" s="17"/>
      <c r="NKX1" s="37"/>
      <c r="NKY1" s="37"/>
      <c r="NKZ1" s="37"/>
      <c r="NLA1" s="37"/>
      <c r="NLB1" s="37"/>
      <c r="NLC1" s="37"/>
      <c r="NLD1" s="37"/>
      <c r="NLE1" s="37"/>
      <c r="NLF1" s="37"/>
      <c r="NLG1" s="37"/>
      <c r="NLH1" s="37"/>
      <c r="NLI1" s="37"/>
      <c r="NLJ1" s="37"/>
      <c r="NLK1" s="37"/>
      <c r="NLL1" s="37"/>
      <c r="NLM1" s="37"/>
      <c r="NLN1" s="37"/>
      <c r="NLO1" s="37"/>
      <c r="NLP1" s="37"/>
      <c r="NLQ1" s="37"/>
      <c r="NLR1" s="37"/>
      <c r="NLS1" s="37"/>
      <c r="NLT1" s="37"/>
      <c r="NLU1" s="37"/>
      <c r="NLV1" s="37"/>
      <c r="NLW1" s="37"/>
      <c r="NLX1" s="37"/>
      <c r="NLY1" s="37"/>
      <c r="NLZ1" s="17"/>
      <c r="NMA1" s="37"/>
      <c r="NMB1" s="37"/>
      <c r="NMC1" s="37"/>
      <c r="NMD1" s="37"/>
      <c r="NME1" s="37"/>
      <c r="NMF1" s="37"/>
      <c r="NMG1" s="37"/>
      <c r="NMH1" s="37"/>
      <c r="NMI1" s="37"/>
      <c r="NMJ1" s="37"/>
      <c r="NMK1" s="37"/>
      <c r="NML1" s="37"/>
      <c r="NMM1" s="37"/>
      <c r="NMN1" s="37"/>
      <c r="NMO1" s="37"/>
      <c r="NMP1" s="37"/>
      <c r="NMQ1" s="37"/>
      <c r="NMR1" s="37"/>
      <c r="NMS1" s="37"/>
      <c r="NMT1" s="37"/>
      <c r="NMU1" s="37"/>
      <c r="NMV1" s="37"/>
      <c r="NMW1" s="37"/>
      <c r="NMX1" s="37"/>
      <c r="NMY1" s="37"/>
      <c r="NMZ1" s="37"/>
      <c r="NNA1" s="37"/>
      <c r="NNB1" s="37"/>
      <c r="NNC1" s="17"/>
      <c r="NND1" s="37"/>
      <c r="NNE1" s="37"/>
      <c r="NNF1" s="37"/>
      <c r="NNG1" s="37"/>
      <c r="NNH1" s="37"/>
      <c r="NNI1" s="37"/>
      <c r="NNJ1" s="37"/>
      <c r="NNK1" s="37"/>
      <c r="NNL1" s="37"/>
      <c r="NNM1" s="37"/>
      <c r="NNN1" s="37"/>
      <c r="NNO1" s="37"/>
      <c r="NNP1" s="37"/>
      <c r="NNQ1" s="37"/>
      <c r="NNR1" s="37"/>
      <c r="NNS1" s="37"/>
      <c r="NNT1" s="37"/>
      <c r="NNU1" s="37"/>
      <c r="NNV1" s="37"/>
      <c r="NNW1" s="37"/>
      <c r="NNX1" s="37"/>
      <c r="NNY1" s="37"/>
      <c r="NNZ1" s="37"/>
      <c r="NOA1" s="37"/>
      <c r="NOB1" s="37"/>
      <c r="NOC1" s="37"/>
      <c r="NOD1" s="37"/>
      <c r="NOE1" s="37"/>
      <c r="NOF1" s="17"/>
      <c r="NOG1" s="37"/>
      <c r="NOH1" s="37"/>
      <c r="NOI1" s="37"/>
      <c r="NOJ1" s="37"/>
      <c r="NOK1" s="37"/>
      <c r="NOL1" s="37"/>
      <c r="NOM1" s="37"/>
      <c r="NON1" s="37"/>
      <c r="NOO1" s="37"/>
      <c r="NOP1" s="37"/>
      <c r="NOQ1" s="37"/>
      <c r="NOR1" s="37"/>
      <c r="NOS1" s="37"/>
      <c r="NOT1" s="37"/>
      <c r="NOU1" s="37"/>
      <c r="NOV1" s="37"/>
      <c r="NOW1" s="37"/>
      <c r="NOX1" s="37"/>
      <c r="NOY1" s="37"/>
      <c r="NOZ1" s="37"/>
      <c r="NPA1" s="37"/>
      <c r="NPB1" s="37"/>
      <c r="NPC1" s="37"/>
      <c r="NPD1" s="37"/>
      <c r="NPE1" s="37"/>
      <c r="NPF1" s="37"/>
      <c r="NPG1" s="37"/>
      <c r="NPH1" s="37"/>
      <c r="NPI1" s="17"/>
      <c r="NPJ1" s="37"/>
      <c r="NPK1" s="37"/>
      <c r="NPL1" s="37"/>
      <c r="NPM1" s="37"/>
      <c r="NPN1" s="37"/>
      <c r="NPO1" s="37"/>
      <c r="NPP1" s="37"/>
      <c r="NPQ1" s="37"/>
      <c r="NPR1" s="37"/>
      <c r="NPS1" s="37"/>
      <c r="NPT1" s="37"/>
      <c r="NPU1" s="37"/>
      <c r="NPV1" s="37"/>
      <c r="NPW1" s="37"/>
      <c r="NPX1" s="37"/>
      <c r="NPY1" s="37"/>
      <c r="NPZ1" s="37"/>
      <c r="NQA1" s="37"/>
      <c r="NQB1" s="37"/>
      <c r="NQC1" s="37"/>
      <c r="NQD1" s="37"/>
      <c r="NQE1" s="37"/>
      <c r="NQF1" s="37"/>
      <c r="NQG1" s="37"/>
      <c r="NQH1" s="37"/>
      <c r="NQI1" s="37"/>
      <c r="NQJ1" s="37"/>
      <c r="NQK1" s="37"/>
      <c r="NQL1" s="17"/>
      <c r="NQM1" s="37"/>
      <c r="NQN1" s="37"/>
      <c r="NQO1" s="37"/>
      <c r="NQP1" s="37"/>
      <c r="NQQ1" s="37"/>
      <c r="NQR1" s="37"/>
      <c r="NQS1" s="37"/>
      <c r="NQT1" s="37"/>
      <c r="NQU1" s="37"/>
      <c r="NQV1" s="37"/>
      <c r="NQW1" s="37"/>
      <c r="NQX1" s="37"/>
      <c r="NQY1" s="37"/>
      <c r="NQZ1" s="37"/>
      <c r="NRA1" s="37"/>
      <c r="NRB1" s="37"/>
      <c r="NRC1" s="37"/>
      <c r="NRD1" s="37"/>
      <c r="NRE1" s="37"/>
      <c r="NRF1" s="37"/>
      <c r="NRG1" s="37"/>
      <c r="NRH1" s="37"/>
      <c r="NRI1" s="37"/>
      <c r="NRJ1" s="37"/>
      <c r="NRK1" s="37"/>
      <c r="NRL1" s="37"/>
      <c r="NRM1" s="37"/>
      <c r="NRN1" s="37"/>
      <c r="NRO1" s="17"/>
      <c r="NRP1" s="37"/>
      <c r="NRQ1" s="37"/>
      <c r="NRR1" s="37"/>
      <c r="NRS1" s="37"/>
      <c r="NRT1" s="37"/>
      <c r="NRU1" s="37"/>
      <c r="NRV1" s="37"/>
      <c r="NRW1" s="37"/>
      <c r="NRX1" s="37"/>
      <c r="NRY1" s="37"/>
      <c r="NRZ1" s="37"/>
      <c r="NSA1" s="37"/>
      <c r="NSB1" s="37"/>
      <c r="NSC1" s="37"/>
      <c r="NSD1" s="37"/>
      <c r="NSE1" s="37"/>
      <c r="NSF1" s="37"/>
      <c r="NSG1" s="37"/>
      <c r="NSH1" s="37"/>
      <c r="NSI1" s="37"/>
      <c r="NSJ1" s="37"/>
      <c r="NSK1" s="37"/>
      <c r="NSL1" s="37"/>
      <c r="NSM1" s="37"/>
      <c r="NSN1" s="37"/>
      <c r="NSO1" s="37"/>
      <c r="NSP1" s="37"/>
      <c r="NSQ1" s="37"/>
      <c r="NSR1" s="17"/>
      <c r="NSS1" s="37"/>
      <c r="NST1" s="37"/>
      <c r="NSU1" s="37"/>
      <c r="NSV1" s="37"/>
      <c r="NSW1" s="37"/>
      <c r="NSX1" s="37"/>
      <c r="NSY1" s="37"/>
      <c r="NSZ1" s="37"/>
      <c r="NTA1" s="37"/>
      <c r="NTB1" s="37"/>
      <c r="NTC1" s="37"/>
      <c r="NTD1" s="37"/>
      <c r="NTE1" s="37"/>
      <c r="NTF1" s="37"/>
      <c r="NTG1" s="37"/>
      <c r="NTH1" s="37"/>
      <c r="NTI1" s="37"/>
      <c r="NTJ1" s="37"/>
      <c r="NTK1" s="37"/>
      <c r="NTL1" s="37"/>
      <c r="NTM1" s="37"/>
      <c r="NTN1" s="37"/>
      <c r="NTO1" s="37"/>
      <c r="NTP1" s="37"/>
      <c r="NTQ1" s="37"/>
      <c r="NTR1" s="37"/>
      <c r="NTS1" s="37"/>
      <c r="NTT1" s="37"/>
      <c r="NTU1" s="17"/>
      <c r="NTV1" s="37"/>
      <c r="NTW1" s="37"/>
      <c r="NTX1" s="37"/>
      <c r="NTY1" s="37"/>
      <c r="NTZ1" s="37"/>
      <c r="NUA1" s="37"/>
      <c r="NUB1" s="37"/>
      <c r="NUC1" s="37"/>
      <c r="NUD1" s="37"/>
      <c r="NUE1" s="37"/>
      <c r="NUF1" s="37"/>
      <c r="NUG1" s="37"/>
      <c r="NUH1" s="37"/>
      <c r="NUI1" s="37"/>
      <c r="NUJ1" s="37"/>
      <c r="NUK1" s="37"/>
      <c r="NUL1" s="37"/>
      <c r="NUM1" s="37"/>
      <c r="NUN1" s="37"/>
      <c r="NUO1" s="37"/>
      <c r="NUP1" s="37"/>
      <c r="NUQ1" s="37"/>
      <c r="NUR1" s="37"/>
      <c r="NUS1" s="37"/>
      <c r="NUT1" s="37"/>
      <c r="NUU1" s="37"/>
      <c r="NUV1" s="37"/>
      <c r="NUW1" s="37"/>
      <c r="NUX1" s="17"/>
      <c r="NUY1" s="37"/>
      <c r="NUZ1" s="37"/>
      <c r="NVA1" s="37"/>
      <c r="NVB1" s="37"/>
      <c r="NVC1" s="37"/>
      <c r="NVD1" s="37"/>
      <c r="NVE1" s="37"/>
      <c r="NVF1" s="37"/>
      <c r="NVG1" s="37"/>
      <c r="NVH1" s="37"/>
      <c r="NVI1" s="37"/>
      <c r="NVJ1" s="37"/>
      <c r="NVK1" s="37"/>
      <c r="NVL1" s="37"/>
      <c r="NVM1" s="37"/>
      <c r="NVN1" s="37"/>
      <c r="NVO1" s="37"/>
      <c r="NVP1" s="37"/>
      <c r="NVQ1" s="37"/>
      <c r="NVR1" s="37"/>
      <c r="NVS1" s="37"/>
      <c r="NVT1" s="37"/>
      <c r="NVU1" s="37"/>
      <c r="NVV1" s="37"/>
      <c r="NVW1" s="37"/>
      <c r="NVX1" s="37"/>
      <c r="NVY1" s="37"/>
      <c r="NVZ1" s="37"/>
      <c r="NWA1" s="17"/>
      <c r="NWB1" s="37"/>
      <c r="NWC1" s="37"/>
      <c r="NWD1" s="37"/>
      <c r="NWE1" s="37"/>
      <c r="NWF1" s="37"/>
      <c r="NWG1" s="37"/>
      <c r="NWH1" s="37"/>
      <c r="NWI1" s="37"/>
      <c r="NWJ1" s="37"/>
      <c r="NWK1" s="37"/>
      <c r="NWL1" s="37"/>
      <c r="NWM1" s="37"/>
      <c r="NWN1" s="37"/>
      <c r="NWO1" s="37"/>
      <c r="NWP1" s="37"/>
      <c r="NWQ1" s="37"/>
      <c r="NWR1" s="37"/>
      <c r="NWS1" s="37"/>
      <c r="NWT1" s="37"/>
      <c r="NWU1" s="37"/>
      <c r="NWV1" s="37"/>
      <c r="NWW1" s="37"/>
      <c r="NWX1" s="37"/>
      <c r="NWY1" s="37"/>
      <c r="NWZ1" s="37"/>
      <c r="NXA1" s="37"/>
      <c r="NXB1" s="37"/>
      <c r="NXC1" s="37"/>
      <c r="NXD1" s="17"/>
      <c r="NXE1" s="37"/>
      <c r="NXF1" s="37"/>
      <c r="NXG1" s="37"/>
      <c r="NXH1" s="37"/>
      <c r="NXI1" s="37"/>
      <c r="NXJ1" s="37"/>
      <c r="NXK1" s="37"/>
      <c r="NXL1" s="37"/>
      <c r="NXM1" s="37"/>
      <c r="NXN1" s="37"/>
      <c r="NXO1" s="37"/>
      <c r="NXP1" s="37"/>
      <c r="NXQ1" s="37"/>
      <c r="NXR1" s="37"/>
      <c r="NXS1" s="37"/>
      <c r="NXT1" s="37"/>
      <c r="NXU1" s="37"/>
      <c r="NXV1" s="37"/>
      <c r="NXW1" s="37"/>
      <c r="NXX1" s="37"/>
      <c r="NXY1" s="37"/>
      <c r="NXZ1" s="37"/>
      <c r="NYA1" s="37"/>
      <c r="NYB1" s="37"/>
      <c r="NYC1" s="37"/>
      <c r="NYD1" s="37"/>
      <c r="NYE1" s="37"/>
      <c r="NYF1" s="37"/>
      <c r="NYG1" s="17"/>
      <c r="NYH1" s="37"/>
      <c r="NYI1" s="37"/>
      <c r="NYJ1" s="37"/>
      <c r="NYK1" s="37"/>
      <c r="NYL1" s="37"/>
      <c r="NYM1" s="37"/>
      <c r="NYN1" s="37"/>
      <c r="NYO1" s="37"/>
      <c r="NYP1" s="37"/>
      <c r="NYQ1" s="37"/>
      <c r="NYR1" s="37"/>
      <c r="NYS1" s="37"/>
      <c r="NYT1" s="37"/>
      <c r="NYU1" s="37"/>
      <c r="NYV1" s="37"/>
      <c r="NYW1" s="37"/>
      <c r="NYX1" s="37"/>
      <c r="NYY1" s="37"/>
      <c r="NYZ1" s="37"/>
      <c r="NZA1" s="37"/>
      <c r="NZB1" s="37"/>
      <c r="NZC1" s="37"/>
      <c r="NZD1" s="37"/>
      <c r="NZE1" s="37"/>
      <c r="NZF1" s="37"/>
      <c r="NZG1" s="37"/>
      <c r="NZH1" s="37"/>
      <c r="NZI1" s="37"/>
      <c r="NZJ1" s="17"/>
      <c r="NZK1" s="37"/>
      <c r="NZL1" s="37"/>
      <c r="NZM1" s="37"/>
      <c r="NZN1" s="37"/>
      <c r="NZO1" s="37"/>
      <c r="NZP1" s="37"/>
      <c r="NZQ1" s="37"/>
      <c r="NZR1" s="37"/>
      <c r="NZS1" s="37"/>
      <c r="NZT1" s="37"/>
      <c r="NZU1" s="37"/>
      <c r="NZV1" s="37"/>
      <c r="NZW1" s="37"/>
      <c r="NZX1" s="37"/>
      <c r="NZY1" s="37"/>
      <c r="NZZ1" s="37"/>
      <c r="OAA1" s="37"/>
      <c r="OAB1" s="37"/>
      <c r="OAC1" s="37"/>
      <c r="OAD1" s="37"/>
      <c r="OAE1" s="37"/>
      <c r="OAF1" s="37"/>
      <c r="OAG1" s="37"/>
      <c r="OAH1" s="37"/>
      <c r="OAI1" s="37"/>
      <c r="OAJ1" s="37"/>
      <c r="OAK1" s="37"/>
      <c r="OAL1" s="37"/>
      <c r="OAM1" s="17"/>
      <c r="OAN1" s="37"/>
      <c r="OAO1" s="37"/>
      <c r="OAP1" s="37"/>
      <c r="OAQ1" s="37"/>
      <c r="OAR1" s="37"/>
      <c r="OAS1" s="37"/>
      <c r="OAT1" s="37"/>
      <c r="OAU1" s="37"/>
      <c r="OAV1" s="37"/>
      <c r="OAW1" s="37"/>
      <c r="OAX1" s="37"/>
      <c r="OAY1" s="37"/>
      <c r="OAZ1" s="37"/>
      <c r="OBA1" s="37"/>
      <c r="OBB1" s="37"/>
      <c r="OBC1" s="37"/>
      <c r="OBD1" s="37"/>
      <c r="OBE1" s="37"/>
      <c r="OBF1" s="37"/>
      <c r="OBG1" s="37"/>
      <c r="OBH1" s="37"/>
      <c r="OBI1" s="37"/>
      <c r="OBJ1" s="37"/>
      <c r="OBK1" s="37"/>
      <c r="OBL1" s="37"/>
      <c r="OBM1" s="37"/>
      <c r="OBN1" s="37"/>
      <c r="OBO1" s="37"/>
      <c r="OBP1" s="17"/>
      <c r="OBQ1" s="37"/>
      <c r="OBR1" s="37"/>
      <c r="OBS1" s="37"/>
      <c r="OBT1" s="37"/>
      <c r="OBU1" s="37"/>
      <c r="OBV1" s="37"/>
      <c r="OBW1" s="37"/>
      <c r="OBX1" s="37"/>
      <c r="OBY1" s="37"/>
      <c r="OBZ1" s="37"/>
      <c r="OCA1" s="37"/>
      <c r="OCB1" s="37"/>
      <c r="OCC1" s="37"/>
      <c r="OCD1" s="37"/>
      <c r="OCE1" s="37"/>
      <c r="OCF1" s="37"/>
      <c r="OCG1" s="37"/>
      <c r="OCH1" s="37"/>
      <c r="OCI1" s="37"/>
      <c r="OCJ1" s="37"/>
      <c r="OCK1" s="37"/>
      <c r="OCL1" s="37"/>
      <c r="OCM1" s="37"/>
      <c r="OCN1" s="37"/>
      <c r="OCO1" s="37"/>
      <c r="OCP1" s="37"/>
      <c r="OCQ1" s="37"/>
      <c r="OCR1" s="37"/>
      <c r="OCS1" s="17"/>
      <c r="OCT1" s="37"/>
      <c r="OCU1" s="37"/>
      <c r="OCV1" s="37"/>
      <c r="OCW1" s="37"/>
      <c r="OCX1" s="37"/>
      <c r="OCY1" s="37"/>
      <c r="OCZ1" s="37"/>
      <c r="ODA1" s="37"/>
      <c r="ODB1" s="37"/>
      <c r="ODC1" s="37"/>
      <c r="ODD1" s="37"/>
      <c r="ODE1" s="37"/>
      <c r="ODF1" s="37"/>
      <c r="ODG1" s="37"/>
      <c r="ODH1" s="37"/>
      <c r="ODI1" s="37"/>
      <c r="ODJ1" s="37"/>
      <c r="ODK1" s="37"/>
      <c r="ODL1" s="37"/>
      <c r="ODM1" s="37"/>
      <c r="ODN1" s="37"/>
      <c r="ODO1" s="37"/>
      <c r="ODP1" s="37"/>
      <c r="ODQ1" s="37"/>
      <c r="ODR1" s="37"/>
      <c r="ODS1" s="37"/>
      <c r="ODT1" s="37"/>
      <c r="ODU1" s="37"/>
      <c r="ODV1" s="17"/>
      <c r="ODW1" s="37"/>
      <c r="ODX1" s="37"/>
      <c r="ODY1" s="37"/>
      <c r="ODZ1" s="37"/>
      <c r="OEA1" s="37"/>
      <c r="OEB1" s="37"/>
      <c r="OEC1" s="37"/>
      <c r="OED1" s="37"/>
      <c r="OEE1" s="37"/>
      <c r="OEF1" s="37"/>
      <c r="OEG1" s="37"/>
      <c r="OEH1" s="37"/>
      <c r="OEI1" s="37"/>
      <c r="OEJ1" s="37"/>
      <c r="OEK1" s="37"/>
      <c r="OEL1" s="37"/>
      <c r="OEM1" s="37"/>
      <c r="OEN1" s="37"/>
      <c r="OEO1" s="37"/>
      <c r="OEP1" s="37"/>
      <c r="OEQ1" s="37"/>
      <c r="OER1" s="37"/>
      <c r="OES1" s="37"/>
      <c r="OET1" s="37"/>
      <c r="OEU1" s="37"/>
      <c r="OEV1" s="37"/>
      <c r="OEW1" s="37"/>
      <c r="OEX1" s="37"/>
      <c r="OEY1" s="17"/>
      <c r="OEZ1" s="37"/>
      <c r="OFA1" s="37"/>
      <c r="OFB1" s="37"/>
      <c r="OFC1" s="37"/>
      <c r="OFD1" s="37"/>
      <c r="OFE1" s="37"/>
      <c r="OFF1" s="37"/>
      <c r="OFG1" s="37"/>
      <c r="OFH1" s="37"/>
      <c r="OFI1" s="37"/>
      <c r="OFJ1" s="37"/>
      <c r="OFK1" s="37"/>
      <c r="OFL1" s="37"/>
      <c r="OFM1" s="37"/>
      <c r="OFN1" s="37"/>
      <c r="OFO1" s="37"/>
      <c r="OFP1" s="37"/>
      <c r="OFQ1" s="37"/>
      <c r="OFR1" s="37"/>
      <c r="OFS1" s="37"/>
      <c r="OFT1" s="37"/>
      <c r="OFU1" s="37"/>
      <c r="OFV1" s="37"/>
      <c r="OFW1" s="37"/>
      <c r="OFX1" s="37"/>
      <c r="OFY1" s="37"/>
      <c r="OFZ1" s="37"/>
      <c r="OGA1" s="37"/>
      <c r="OGB1" s="17"/>
      <c r="OGC1" s="37"/>
      <c r="OGD1" s="37"/>
      <c r="OGE1" s="37"/>
      <c r="OGF1" s="37"/>
      <c r="OGG1" s="37"/>
      <c r="OGH1" s="37"/>
      <c r="OGI1" s="37"/>
      <c r="OGJ1" s="37"/>
      <c r="OGK1" s="37"/>
      <c r="OGL1" s="37"/>
      <c r="OGM1" s="37"/>
      <c r="OGN1" s="37"/>
      <c r="OGO1" s="37"/>
      <c r="OGP1" s="37"/>
      <c r="OGQ1" s="37"/>
      <c r="OGR1" s="37"/>
      <c r="OGS1" s="37"/>
      <c r="OGT1" s="37"/>
      <c r="OGU1" s="37"/>
      <c r="OGV1" s="37"/>
      <c r="OGW1" s="37"/>
      <c r="OGX1" s="37"/>
      <c r="OGY1" s="37"/>
      <c r="OGZ1" s="37"/>
      <c r="OHA1" s="37"/>
      <c r="OHB1" s="37"/>
      <c r="OHC1" s="37"/>
      <c r="OHD1" s="37"/>
      <c r="OHE1" s="17"/>
      <c r="OHF1" s="37"/>
      <c r="OHG1" s="37"/>
      <c r="OHH1" s="37"/>
      <c r="OHI1" s="37"/>
      <c r="OHJ1" s="37"/>
      <c r="OHK1" s="37"/>
      <c r="OHL1" s="37"/>
      <c r="OHM1" s="37"/>
      <c r="OHN1" s="37"/>
      <c r="OHO1" s="37"/>
      <c r="OHP1" s="37"/>
      <c r="OHQ1" s="37"/>
      <c r="OHR1" s="37"/>
      <c r="OHS1" s="37"/>
      <c r="OHT1" s="37"/>
      <c r="OHU1" s="37"/>
      <c r="OHV1" s="37"/>
      <c r="OHW1" s="37"/>
      <c r="OHX1" s="37"/>
      <c r="OHY1" s="37"/>
      <c r="OHZ1" s="37"/>
      <c r="OIA1" s="37"/>
      <c r="OIB1" s="37"/>
      <c r="OIC1" s="37"/>
      <c r="OID1" s="37"/>
      <c r="OIE1" s="37"/>
      <c r="OIF1" s="37"/>
      <c r="OIG1" s="37"/>
      <c r="OIH1" s="17"/>
      <c r="OII1" s="37"/>
      <c r="OIJ1" s="37"/>
      <c r="OIK1" s="37"/>
      <c r="OIL1" s="37"/>
      <c r="OIM1" s="37"/>
      <c r="OIN1" s="37"/>
      <c r="OIO1" s="37"/>
      <c r="OIP1" s="37"/>
      <c r="OIQ1" s="37"/>
      <c r="OIR1" s="37"/>
      <c r="OIS1" s="37"/>
      <c r="OIT1" s="37"/>
      <c r="OIU1" s="37"/>
      <c r="OIV1" s="37"/>
      <c r="OIW1" s="37"/>
      <c r="OIX1" s="37"/>
      <c r="OIY1" s="37"/>
      <c r="OIZ1" s="37"/>
      <c r="OJA1" s="37"/>
      <c r="OJB1" s="37"/>
      <c r="OJC1" s="37"/>
      <c r="OJD1" s="37"/>
      <c r="OJE1" s="37"/>
      <c r="OJF1" s="37"/>
      <c r="OJG1" s="37"/>
      <c r="OJH1" s="37"/>
      <c r="OJI1" s="37"/>
      <c r="OJJ1" s="37"/>
      <c r="OJK1" s="17"/>
      <c r="OJL1" s="37"/>
      <c r="OJM1" s="37"/>
      <c r="OJN1" s="37"/>
      <c r="OJO1" s="37"/>
      <c r="OJP1" s="37"/>
      <c r="OJQ1" s="37"/>
      <c r="OJR1" s="37"/>
      <c r="OJS1" s="37"/>
      <c r="OJT1" s="37"/>
      <c r="OJU1" s="37"/>
      <c r="OJV1" s="37"/>
      <c r="OJW1" s="37"/>
      <c r="OJX1" s="37"/>
      <c r="OJY1" s="37"/>
      <c r="OJZ1" s="37"/>
      <c r="OKA1" s="37"/>
      <c r="OKB1" s="37"/>
      <c r="OKC1" s="37"/>
      <c r="OKD1" s="37"/>
      <c r="OKE1" s="37"/>
      <c r="OKF1" s="37"/>
      <c r="OKG1" s="37"/>
      <c r="OKH1" s="37"/>
      <c r="OKI1" s="37"/>
      <c r="OKJ1" s="37"/>
      <c r="OKK1" s="37"/>
      <c r="OKL1" s="37"/>
      <c r="OKM1" s="37"/>
      <c r="OKN1" s="17"/>
      <c r="OKO1" s="37"/>
      <c r="OKP1" s="37"/>
      <c r="OKQ1" s="37"/>
      <c r="OKR1" s="37"/>
      <c r="OKS1" s="37"/>
      <c r="OKT1" s="37"/>
      <c r="OKU1" s="37"/>
      <c r="OKV1" s="37"/>
      <c r="OKW1" s="37"/>
      <c r="OKX1" s="37"/>
      <c r="OKY1" s="37"/>
      <c r="OKZ1" s="37"/>
      <c r="OLA1" s="37"/>
      <c r="OLB1" s="37"/>
      <c r="OLC1" s="37"/>
      <c r="OLD1" s="37"/>
      <c r="OLE1" s="37"/>
      <c r="OLF1" s="37"/>
      <c r="OLG1" s="37"/>
      <c r="OLH1" s="37"/>
      <c r="OLI1" s="37"/>
      <c r="OLJ1" s="37"/>
      <c r="OLK1" s="37"/>
      <c r="OLL1" s="37"/>
      <c r="OLM1" s="37"/>
      <c r="OLN1" s="37"/>
      <c r="OLO1" s="37"/>
      <c r="OLP1" s="37"/>
      <c r="OLQ1" s="17"/>
      <c r="OLR1" s="37"/>
      <c r="OLS1" s="37"/>
      <c r="OLT1" s="37"/>
      <c r="OLU1" s="37"/>
      <c r="OLV1" s="37"/>
      <c r="OLW1" s="37"/>
      <c r="OLX1" s="37"/>
      <c r="OLY1" s="37"/>
      <c r="OLZ1" s="37"/>
      <c r="OMA1" s="37"/>
      <c r="OMB1" s="37"/>
      <c r="OMC1" s="37"/>
      <c r="OMD1" s="37"/>
      <c r="OME1" s="37"/>
      <c r="OMF1" s="37"/>
      <c r="OMG1" s="37"/>
      <c r="OMH1" s="37"/>
      <c r="OMI1" s="37"/>
      <c r="OMJ1" s="37"/>
      <c r="OMK1" s="37"/>
      <c r="OML1" s="37"/>
      <c r="OMM1" s="37"/>
      <c r="OMN1" s="37"/>
      <c r="OMO1" s="37"/>
      <c r="OMP1" s="37"/>
      <c r="OMQ1" s="37"/>
      <c r="OMR1" s="37"/>
      <c r="OMS1" s="37"/>
      <c r="OMT1" s="17"/>
      <c r="OMU1" s="37"/>
      <c r="OMV1" s="37"/>
      <c r="OMW1" s="37"/>
      <c r="OMX1" s="37"/>
      <c r="OMY1" s="37"/>
      <c r="OMZ1" s="37"/>
      <c r="ONA1" s="37"/>
      <c r="ONB1" s="37"/>
      <c r="ONC1" s="37"/>
      <c r="OND1" s="37"/>
      <c r="ONE1" s="37"/>
      <c r="ONF1" s="37"/>
      <c r="ONG1" s="37"/>
      <c r="ONH1" s="37"/>
      <c r="ONI1" s="37"/>
      <c r="ONJ1" s="37"/>
      <c r="ONK1" s="37"/>
      <c r="ONL1" s="37"/>
      <c r="ONM1" s="37"/>
      <c r="ONN1" s="37"/>
      <c r="ONO1" s="37"/>
      <c r="ONP1" s="37"/>
      <c r="ONQ1" s="37"/>
      <c r="ONR1" s="37"/>
      <c r="ONS1" s="37"/>
      <c r="ONT1" s="37"/>
      <c r="ONU1" s="37"/>
      <c r="ONV1" s="37"/>
      <c r="ONW1" s="17"/>
      <c r="ONX1" s="37"/>
      <c r="ONY1" s="37"/>
      <c r="ONZ1" s="37"/>
      <c r="OOA1" s="37"/>
      <c r="OOB1" s="37"/>
      <c r="OOC1" s="37"/>
      <c r="OOD1" s="37"/>
      <c r="OOE1" s="37"/>
      <c r="OOF1" s="37"/>
      <c r="OOG1" s="37"/>
      <c r="OOH1" s="37"/>
      <c r="OOI1" s="37"/>
      <c r="OOJ1" s="37"/>
      <c r="OOK1" s="37"/>
      <c r="OOL1" s="37"/>
      <c r="OOM1" s="37"/>
      <c r="OON1" s="37"/>
      <c r="OOO1" s="37"/>
      <c r="OOP1" s="37"/>
      <c r="OOQ1" s="37"/>
      <c r="OOR1" s="37"/>
      <c r="OOS1" s="37"/>
      <c r="OOT1" s="37"/>
      <c r="OOU1" s="37"/>
      <c r="OOV1" s="37"/>
      <c r="OOW1" s="37"/>
      <c r="OOX1" s="37"/>
      <c r="OOY1" s="37"/>
      <c r="OOZ1" s="17"/>
      <c r="OPA1" s="37"/>
      <c r="OPB1" s="37"/>
      <c r="OPC1" s="37"/>
      <c r="OPD1" s="37"/>
      <c r="OPE1" s="37"/>
      <c r="OPF1" s="37"/>
      <c r="OPG1" s="37"/>
      <c r="OPH1" s="37"/>
      <c r="OPI1" s="37"/>
      <c r="OPJ1" s="37"/>
      <c r="OPK1" s="37"/>
      <c r="OPL1" s="37"/>
      <c r="OPM1" s="37"/>
      <c r="OPN1" s="37"/>
      <c r="OPO1" s="37"/>
      <c r="OPP1" s="37"/>
      <c r="OPQ1" s="37"/>
      <c r="OPR1" s="37"/>
      <c r="OPS1" s="37"/>
      <c r="OPT1" s="37"/>
      <c r="OPU1" s="37"/>
      <c r="OPV1" s="37"/>
      <c r="OPW1" s="37"/>
      <c r="OPX1" s="37"/>
      <c r="OPY1" s="37"/>
      <c r="OPZ1" s="37"/>
      <c r="OQA1" s="37"/>
      <c r="OQB1" s="37"/>
      <c r="OQC1" s="17"/>
      <c r="OQD1" s="37"/>
      <c r="OQE1" s="37"/>
      <c r="OQF1" s="37"/>
      <c r="OQG1" s="37"/>
      <c r="OQH1" s="37"/>
      <c r="OQI1" s="37"/>
      <c r="OQJ1" s="37"/>
      <c r="OQK1" s="37"/>
      <c r="OQL1" s="37"/>
      <c r="OQM1" s="37"/>
      <c r="OQN1" s="37"/>
      <c r="OQO1" s="37"/>
      <c r="OQP1" s="37"/>
      <c r="OQQ1" s="37"/>
      <c r="OQR1" s="37"/>
      <c r="OQS1" s="37"/>
      <c r="OQT1" s="37"/>
      <c r="OQU1" s="37"/>
      <c r="OQV1" s="37"/>
      <c r="OQW1" s="37"/>
      <c r="OQX1" s="37"/>
      <c r="OQY1" s="37"/>
      <c r="OQZ1" s="37"/>
      <c r="ORA1" s="37"/>
      <c r="ORB1" s="37"/>
      <c r="ORC1" s="37"/>
      <c r="ORD1" s="37"/>
      <c r="ORE1" s="37"/>
      <c r="ORF1" s="17"/>
      <c r="ORG1" s="37"/>
      <c r="ORH1" s="37"/>
      <c r="ORI1" s="37"/>
      <c r="ORJ1" s="37"/>
      <c r="ORK1" s="37"/>
      <c r="ORL1" s="37"/>
      <c r="ORM1" s="37"/>
      <c r="ORN1" s="37"/>
      <c r="ORO1" s="37"/>
      <c r="ORP1" s="37"/>
      <c r="ORQ1" s="37"/>
      <c r="ORR1" s="37"/>
      <c r="ORS1" s="37"/>
      <c r="ORT1" s="37"/>
      <c r="ORU1" s="37"/>
      <c r="ORV1" s="37"/>
      <c r="ORW1" s="37"/>
      <c r="ORX1" s="37"/>
      <c r="ORY1" s="37"/>
      <c r="ORZ1" s="37"/>
      <c r="OSA1" s="37"/>
      <c r="OSB1" s="37"/>
      <c r="OSC1" s="37"/>
      <c r="OSD1" s="37"/>
      <c r="OSE1" s="37"/>
      <c r="OSF1" s="37"/>
      <c r="OSG1" s="37"/>
      <c r="OSH1" s="37"/>
      <c r="OSI1" s="17"/>
      <c r="OSJ1" s="37"/>
      <c r="OSK1" s="37"/>
      <c r="OSL1" s="37"/>
      <c r="OSM1" s="37"/>
      <c r="OSN1" s="37"/>
      <c r="OSO1" s="37"/>
      <c r="OSP1" s="37"/>
      <c r="OSQ1" s="37"/>
      <c r="OSR1" s="37"/>
      <c r="OSS1" s="37"/>
      <c r="OST1" s="37"/>
      <c r="OSU1" s="37"/>
      <c r="OSV1" s="37"/>
      <c r="OSW1" s="37"/>
      <c r="OSX1" s="37"/>
      <c r="OSY1" s="37"/>
      <c r="OSZ1" s="37"/>
      <c r="OTA1" s="37"/>
      <c r="OTB1" s="37"/>
      <c r="OTC1" s="37"/>
      <c r="OTD1" s="37"/>
      <c r="OTE1" s="37"/>
      <c r="OTF1" s="37"/>
      <c r="OTG1" s="37"/>
      <c r="OTH1" s="37"/>
      <c r="OTI1" s="37"/>
      <c r="OTJ1" s="37"/>
      <c r="OTK1" s="37"/>
      <c r="OTL1" s="17"/>
      <c r="OTM1" s="37"/>
      <c r="OTN1" s="37"/>
      <c r="OTO1" s="37"/>
      <c r="OTP1" s="37"/>
      <c r="OTQ1" s="37"/>
      <c r="OTR1" s="37"/>
      <c r="OTS1" s="37"/>
      <c r="OTT1" s="37"/>
      <c r="OTU1" s="37"/>
      <c r="OTV1" s="37"/>
      <c r="OTW1" s="37"/>
      <c r="OTX1" s="37"/>
      <c r="OTY1" s="37"/>
      <c r="OTZ1" s="37"/>
      <c r="OUA1" s="37"/>
      <c r="OUB1" s="37"/>
      <c r="OUC1" s="37"/>
      <c r="OUD1" s="37"/>
      <c r="OUE1" s="37"/>
      <c r="OUF1" s="37"/>
      <c r="OUG1" s="37"/>
      <c r="OUH1" s="37"/>
      <c r="OUI1" s="37"/>
      <c r="OUJ1" s="37"/>
      <c r="OUK1" s="37"/>
      <c r="OUL1" s="37"/>
      <c r="OUM1" s="37"/>
      <c r="OUN1" s="37"/>
      <c r="OUO1" s="17"/>
      <c r="OUP1" s="37"/>
      <c r="OUQ1" s="37"/>
      <c r="OUR1" s="37"/>
      <c r="OUS1" s="37"/>
      <c r="OUT1" s="37"/>
      <c r="OUU1" s="37"/>
      <c r="OUV1" s="37"/>
      <c r="OUW1" s="37"/>
      <c r="OUX1" s="37"/>
      <c r="OUY1" s="37"/>
      <c r="OUZ1" s="37"/>
      <c r="OVA1" s="37"/>
      <c r="OVB1" s="37"/>
      <c r="OVC1" s="37"/>
      <c r="OVD1" s="37"/>
      <c r="OVE1" s="37"/>
      <c r="OVF1" s="37"/>
      <c r="OVG1" s="37"/>
      <c r="OVH1" s="37"/>
      <c r="OVI1" s="37"/>
      <c r="OVJ1" s="37"/>
      <c r="OVK1" s="37"/>
      <c r="OVL1" s="37"/>
      <c r="OVM1" s="37"/>
      <c r="OVN1" s="37"/>
      <c r="OVO1" s="37"/>
      <c r="OVP1" s="37"/>
      <c r="OVQ1" s="37"/>
      <c r="OVR1" s="17"/>
      <c r="OVS1" s="37"/>
      <c r="OVT1" s="37"/>
      <c r="OVU1" s="37"/>
      <c r="OVV1" s="37"/>
      <c r="OVW1" s="37"/>
      <c r="OVX1" s="37"/>
      <c r="OVY1" s="37"/>
      <c r="OVZ1" s="37"/>
      <c r="OWA1" s="37"/>
      <c r="OWB1" s="37"/>
      <c r="OWC1" s="37"/>
      <c r="OWD1" s="37"/>
      <c r="OWE1" s="37"/>
      <c r="OWF1" s="37"/>
      <c r="OWG1" s="37"/>
      <c r="OWH1" s="37"/>
      <c r="OWI1" s="37"/>
      <c r="OWJ1" s="37"/>
      <c r="OWK1" s="37"/>
      <c r="OWL1" s="37"/>
      <c r="OWM1" s="37"/>
      <c r="OWN1" s="37"/>
      <c r="OWO1" s="37"/>
      <c r="OWP1" s="37"/>
      <c r="OWQ1" s="37"/>
      <c r="OWR1" s="37"/>
      <c r="OWS1" s="37"/>
      <c r="OWT1" s="37"/>
      <c r="OWU1" s="17"/>
      <c r="OWV1" s="37"/>
      <c r="OWW1" s="37"/>
      <c r="OWX1" s="37"/>
      <c r="OWY1" s="37"/>
      <c r="OWZ1" s="37"/>
      <c r="OXA1" s="37"/>
      <c r="OXB1" s="37"/>
      <c r="OXC1" s="37"/>
      <c r="OXD1" s="37"/>
      <c r="OXE1" s="37"/>
      <c r="OXF1" s="37"/>
      <c r="OXG1" s="37"/>
      <c r="OXH1" s="37"/>
      <c r="OXI1" s="37"/>
      <c r="OXJ1" s="37"/>
      <c r="OXK1" s="37"/>
      <c r="OXL1" s="37"/>
      <c r="OXM1" s="37"/>
      <c r="OXN1" s="37"/>
      <c r="OXO1" s="37"/>
      <c r="OXP1" s="37"/>
      <c r="OXQ1" s="37"/>
      <c r="OXR1" s="37"/>
      <c r="OXS1" s="37"/>
      <c r="OXT1" s="37"/>
      <c r="OXU1" s="37"/>
      <c r="OXV1" s="37"/>
      <c r="OXW1" s="37"/>
      <c r="OXX1" s="17"/>
      <c r="OXY1" s="37"/>
      <c r="OXZ1" s="37"/>
      <c r="OYA1" s="37"/>
      <c r="OYB1" s="37"/>
      <c r="OYC1" s="37"/>
      <c r="OYD1" s="37"/>
      <c r="OYE1" s="37"/>
      <c r="OYF1" s="37"/>
      <c r="OYG1" s="37"/>
      <c r="OYH1" s="37"/>
      <c r="OYI1" s="37"/>
      <c r="OYJ1" s="37"/>
      <c r="OYK1" s="37"/>
      <c r="OYL1" s="37"/>
      <c r="OYM1" s="37"/>
      <c r="OYN1" s="37"/>
      <c r="OYO1" s="37"/>
      <c r="OYP1" s="37"/>
      <c r="OYQ1" s="37"/>
      <c r="OYR1" s="37"/>
      <c r="OYS1" s="37"/>
      <c r="OYT1" s="37"/>
      <c r="OYU1" s="37"/>
      <c r="OYV1" s="37"/>
      <c r="OYW1" s="37"/>
      <c r="OYX1" s="37"/>
      <c r="OYY1" s="37"/>
      <c r="OYZ1" s="37"/>
      <c r="OZA1" s="17"/>
      <c r="OZB1" s="37"/>
      <c r="OZC1" s="37"/>
      <c r="OZD1" s="37"/>
      <c r="OZE1" s="37"/>
      <c r="OZF1" s="37"/>
      <c r="OZG1" s="37"/>
      <c r="OZH1" s="37"/>
      <c r="OZI1" s="37"/>
      <c r="OZJ1" s="37"/>
      <c r="OZK1" s="37"/>
      <c r="OZL1" s="37"/>
      <c r="OZM1" s="37"/>
      <c r="OZN1" s="37"/>
      <c r="OZO1" s="37"/>
      <c r="OZP1" s="37"/>
      <c r="OZQ1" s="37"/>
      <c r="OZR1" s="37"/>
      <c r="OZS1" s="37"/>
      <c r="OZT1" s="37"/>
      <c r="OZU1" s="37"/>
      <c r="OZV1" s="37"/>
      <c r="OZW1" s="37"/>
      <c r="OZX1" s="37"/>
      <c r="OZY1" s="37"/>
      <c r="OZZ1" s="37"/>
      <c r="PAA1" s="37"/>
      <c r="PAB1" s="37"/>
      <c r="PAC1" s="37"/>
      <c r="PAD1" s="17"/>
      <c r="PAE1" s="37"/>
      <c r="PAF1" s="37"/>
      <c r="PAG1" s="37"/>
      <c r="PAH1" s="37"/>
      <c r="PAI1" s="37"/>
      <c r="PAJ1" s="37"/>
      <c r="PAK1" s="37"/>
      <c r="PAL1" s="37"/>
      <c r="PAM1" s="37"/>
      <c r="PAN1" s="37"/>
      <c r="PAO1" s="37"/>
      <c r="PAP1" s="37"/>
      <c r="PAQ1" s="37"/>
      <c r="PAR1" s="37"/>
      <c r="PAS1" s="37"/>
      <c r="PAT1" s="37"/>
      <c r="PAU1" s="37"/>
      <c r="PAV1" s="37"/>
      <c r="PAW1" s="37"/>
      <c r="PAX1" s="37"/>
      <c r="PAY1" s="37"/>
      <c r="PAZ1" s="37"/>
      <c r="PBA1" s="37"/>
      <c r="PBB1" s="37"/>
      <c r="PBC1" s="37"/>
      <c r="PBD1" s="37"/>
      <c r="PBE1" s="37"/>
      <c r="PBF1" s="37"/>
      <c r="PBG1" s="17"/>
      <c r="PBH1" s="37"/>
      <c r="PBI1" s="37"/>
      <c r="PBJ1" s="37"/>
      <c r="PBK1" s="37"/>
      <c r="PBL1" s="37"/>
      <c r="PBM1" s="37"/>
      <c r="PBN1" s="37"/>
      <c r="PBO1" s="37"/>
      <c r="PBP1" s="37"/>
      <c r="PBQ1" s="37"/>
      <c r="PBR1" s="37"/>
      <c r="PBS1" s="37"/>
      <c r="PBT1" s="37"/>
      <c r="PBU1" s="37"/>
      <c r="PBV1" s="37"/>
      <c r="PBW1" s="37"/>
      <c r="PBX1" s="37"/>
      <c r="PBY1" s="37"/>
      <c r="PBZ1" s="37"/>
      <c r="PCA1" s="37"/>
      <c r="PCB1" s="37"/>
      <c r="PCC1" s="37"/>
      <c r="PCD1" s="37"/>
      <c r="PCE1" s="37"/>
      <c r="PCF1" s="37"/>
      <c r="PCG1" s="37"/>
      <c r="PCH1" s="37"/>
      <c r="PCI1" s="37"/>
      <c r="PCJ1" s="17"/>
      <c r="PCK1" s="37"/>
      <c r="PCL1" s="37"/>
      <c r="PCM1" s="37"/>
      <c r="PCN1" s="37"/>
      <c r="PCO1" s="37"/>
      <c r="PCP1" s="37"/>
      <c r="PCQ1" s="37"/>
      <c r="PCR1" s="37"/>
      <c r="PCS1" s="37"/>
      <c r="PCT1" s="37"/>
      <c r="PCU1" s="37"/>
      <c r="PCV1" s="37"/>
      <c r="PCW1" s="37"/>
      <c r="PCX1" s="37"/>
      <c r="PCY1" s="37"/>
      <c r="PCZ1" s="37"/>
      <c r="PDA1" s="37"/>
      <c r="PDB1" s="37"/>
      <c r="PDC1" s="37"/>
      <c r="PDD1" s="37"/>
      <c r="PDE1" s="37"/>
      <c r="PDF1" s="37"/>
      <c r="PDG1" s="37"/>
      <c r="PDH1" s="37"/>
      <c r="PDI1" s="37"/>
      <c r="PDJ1" s="37"/>
      <c r="PDK1" s="37"/>
      <c r="PDL1" s="37"/>
      <c r="PDM1" s="17"/>
      <c r="PDN1" s="37"/>
      <c r="PDO1" s="37"/>
      <c r="PDP1" s="37"/>
      <c r="PDQ1" s="37"/>
      <c r="PDR1" s="37"/>
      <c r="PDS1" s="37"/>
      <c r="PDT1" s="37"/>
      <c r="PDU1" s="37"/>
      <c r="PDV1" s="37"/>
      <c r="PDW1" s="37"/>
      <c r="PDX1" s="37"/>
      <c r="PDY1" s="37"/>
      <c r="PDZ1" s="37"/>
      <c r="PEA1" s="37"/>
      <c r="PEB1" s="37"/>
      <c r="PEC1" s="37"/>
      <c r="PED1" s="37"/>
      <c r="PEE1" s="37"/>
      <c r="PEF1" s="37"/>
      <c r="PEG1" s="37"/>
      <c r="PEH1" s="37"/>
      <c r="PEI1" s="37"/>
      <c r="PEJ1" s="37"/>
      <c r="PEK1" s="37"/>
      <c r="PEL1" s="37"/>
      <c r="PEM1" s="37"/>
      <c r="PEN1" s="37"/>
      <c r="PEO1" s="37"/>
      <c r="PEP1" s="17"/>
      <c r="PEQ1" s="37"/>
      <c r="PER1" s="37"/>
      <c r="PES1" s="37"/>
      <c r="PET1" s="37"/>
      <c r="PEU1" s="37"/>
      <c r="PEV1" s="37"/>
      <c r="PEW1" s="37"/>
      <c r="PEX1" s="37"/>
      <c r="PEY1" s="37"/>
      <c r="PEZ1" s="37"/>
      <c r="PFA1" s="37"/>
      <c r="PFB1" s="37"/>
      <c r="PFC1" s="37"/>
      <c r="PFD1" s="37"/>
      <c r="PFE1" s="37"/>
      <c r="PFF1" s="37"/>
      <c r="PFG1" s="37"/>
      <c r="PFH1" s="37"/>
      <c r="PFI1" s="37"/>
      <c r="PFJ1" s="37"/>
      <c r="PFK1" s="37"/>
      <c r="PFL1" s="37"/>
      <c r="PFM1" s="37"/>
      <c r="PFN1" s="37"/>
      <c r="PFO1" s="37"/>
      <c r="PFP1" s="37"/>
      <c r="PFQ1" s="37"/>
      <c r="PFR1" s="37"/>
      <c r="PFS1" s="17"/>
      <c r="PFT1" s="37"/>
      <c r="PFU1" s="37"/>
      <c r="PFV1" s="37"/>
      <c r="PFW1" s="37"/>
      <c r="PFX1" s="37"/>
      <c r="PFY1" s="37"/>
      <c r="PFZ1" s="37"/>
      <c r="PGA1" s="37"/>
      <c r="PGB1" s="37"/>
      <c r="PGC1" s="37"/>
      <c r="PGD1" s="37"/>
      <c r="PGE1" s="37"/>
      <c r="PGF1" s="37"/>
      <c r="PGG1" s="37"/>
      <c r="PGH1" s="37"/>
      <c r="PGI1" s="37"/>
      <c r="PGJ1" s="37"/>
      <c r="PGK1" s="37"/>
      <c r="PGL1" s="37"/>
      <c r="PGM1" s="37"/>
      <c r="PGN1" s="37"/>
      <c r="PGO1" s="37"/>
      <c r="PGP1" s="37"/>
      <c r="PGQ1" s="37"/>
      <c r="PGR1" s="37"/>
      <c r="PGS1" s="37"/>
      <c r="PGT1" s="37"/>
      <c r="PGU1" s="37"/>
      <c r="PGV1" s="17"/>
      <c r="PGW1" s="37"/>
      <c r="PGX1" s="37"/>
      <c r="PGY1" s="37"/>
      <c r="PGZ1" s="37"/>
      <c r="PHA1" s="37"/>
      <c r="PHB1" s="37"/>
      <c r="PHC1" s="37"/>
      <c r="PHD1" s="37"/>
      <c r="PHE1" s="37"/>
      <c r="PHF1" s="37"/>
      <c r="PHG1" s="37"/>
      <c r="PHH1" s="37"/>
      <c r="PHI1" s="37"/>
      <c r="PHJ1" s="37"/>
      <c r="PHK1" s="37"/>
      <c r="PHL1" s="37"/>
      <c r="PHM1" s="37"/>
      <c r="PHN1" s="37"/>
      <c r="PHO1" s="37"/>
      <c r="PHP1" s="37"/>
      <c r="PHQ1" s="37"/>
      <c r="PHR1" s="37"/>
      <c r="PHS1" s="37"/>
      <c r="PHT1" s="37"/>
      <c r="PHU1" s="37"/>
      <c r="PHV1" s="37"/>
      <c r="PHW1" s="37"/>
      <c r="PHX1" s="37"/>
      <c r="PHY1" s="17"/>
      <c r="PHZ1" s="37"/>
      <c r="PIA1" s="37"/>
      <c r="PIB1" s="37"/>
      <c r="PIC1" s="37"/>
      <c r="PID1" s="37"/>
      <c r="PIE1" s="37"/>
      <c r="PIF1" s="37"/>
      <c r="PIG1" s="37"/>
      <c r="PIH1" s="37"/>
      <c r="PII1" s="37"/>
      <c r="PIJ1" s="37"/>
      <c r="PIK1" s="37"/>
      <c r="PIL1" s="37"/>
      <c r="PIM1" s="37"/>
      <c r="PIN1" s="37"/>
      <c r="PIO1" s="37"/>
      <c r="PIP1" s="37"/>
      <c r="PIQ1" s="37"/>
      <c r="PIR1" s="37"/>
      <c r="PIS1" s="37"/>
      <c r="PIT1" s="37"/>
      <c r="PIU1" s="37"/>
      <c r="PIV1" s="37"/>
      <c r="PIW1" s="37"/>
      <c r="PIX1" s="37"/>
      <c r="PIY1" s="37"/>
      <c r="PIZ1" s="37"/>
      <c r="PJA1" s="37"/>
      <c r="PJB1" s="17"/>
      <c r="PJC1" s="37"/>
      <c r="PJD1" s="37"/>
      <c r="PJE1" s="37"/>
      <c r="PJF1" s="37"/>
      <c r="PJG1" s="37"/>
      <c r="PJH1" s="37"/>
      <c r="PJI1" s="37"/>
      <c r="PJJ1" s="37"/>
      <c r="PJK1" s="37"/>
      <c r="PJL1" s="37"/>
      <c r="PJM1" s="37"/>
      <c r="PJN1" s="37"/>
      <c r="PJO1" s="37"/>
      <c r="PJP1" s="37"/>
      <c r="PJQ1" s="37"/>
      <c r="PJR1" s="37"/>
      <c r="PJS1" s="37"/>
      <c r="PJT1" s="37"/>
      <c r="PJU1" s="37"/>
      <c r="PJV1" s="37"/>
      <c r="PJW1" s="37"/>
      <c r="PJX1" s="37"/>
      <c r="PJY1" s="37"/>
      <c r="PJZ1" s="37"/>
      <c r="PKA1" s="37"/>
      <c r="PKB1" s="37"/>
      <c r="PKC1" s="37"/>
      <c r="PKD1" s="37"/>
      <c r="PKE1" s="17"/>
      <c r="PKF1" s="37"/>
      <c r="PKG1" s="37"/>
      <c r="PKH1" s="37"/>
      <c r="PKI1" s="37"/>
      <c r="PKJ1" s="37"/>
      <c r="PKK1" s="37"/>
      <c r="PKL1" s="37"/>
      <c r="PKM1" s="37"/>
      <c r="PKN1" s="37"/>
      <c r="PKO1" s="37"/>
      <c r="PKP1" s="37"/>
      <c r="PKQ1" s="37"/>
      <c r="PKR1" s="37"/>
      <c r="PKS1" s="37"/>
      <c r="PKT1" s="37"/>
      <c r="PKU1" s="37"/>
      <c r="PKV1" s="37"/>
      <c r="PKW1" s="37"/>
      <c r="PKX1" s="37"/>
      <c r="PKY1" s="37"/>
      <c r="PKZ1" s="37"/>
      <c r="PLA1" s="37"/>
      <c r="PLB1" s="37"/>
      <c r="PLC1" s="37"/>
      <c r="PLD1" s="37"/>
      <c r="PLE1" s="37"/>
      <c r="PLF1" s="37"/>
      <c r="PLG1" s="37"/>
      <c r="PLH1" s="17"/>
      <c r="PLI1" s="37"/>
      <c r="PLJ1" s="37"/>
      <c r="PLK1" s="37"/>
      <c r="PLL1" s="37"/>
      <c r="PLM1" s="37"/>
      <c r="PLN1" s="37"/>
      <c r="PLO1" s="37"/>
      <c r="PLP1" s="37"/>
      <c r="PLQ1" s="37"/>
      <c r="PLR1" s="37"/>
      <c r="PLS1" s="37"/>
      <c r="PLT1" s="37"/>
      <c r="PLU1" s="37"/>
      <c r="PLV1" s="37"/>
      <c r="PLW1" s="37"/>
      <c r="PLX1" s="37"/>
      <c r="PLY1" s="37"/>
      <c r="PLZ1" s="37"/>
      <c r="PMA1" s="37"/>
      <c r="PMB1" s="37"/>
      <c r="PMC1" s="37"/>
      <c r="PMD1" s="37"/>
      <c r="PME1" s="37"/>
      <c r="PMF1" s="37"/>
      <c r="PMG1" s="37"/>
      <c r="PMH1" s="37"/>
      <c r="PMI1" s="37"/>
      <c r="PMJ1" s="37"/>
      <c r="PMK1" s="17"/>
      <c r="PML1" s="37"/>
      <c r="PMM1" s="37"/>
      <c r="PMN1" s="37"/>
      <c r="PMO1" s="37"/>
      <c r="PMP1" s="37"/>
      <c r="PMQ1" s="37"/>
      <c r="PMR1" s="37"/>
      <c r="PMS1" s="37"/>
      <c r="PMT1" s="37"/>
      <c r="PMU1" s="37"/>
      <c r="PMV1" s="37"/>
      <c r="PMW1" s="37"/>
      <c r="PMX1" s="37"/>
      <c r="PMY1" s="37"/>
      <c r="PMZ1" s="37"/>
      <c r="PNA1" s="37"/>
      <c r="PNB1" s="37"/>
      <c r="PNC1" s="37"/>
      <c r="PND1" s="37"/>
      <c r="PNE1" s="37"/>
      <c r="PNF1" s="37"/>
      <c r="PNG1" s="37"/>
      <c r="PNH1" s="37"/>
      <c r="PNI1" s="37"/>
      <c r="PNJ1" s="37"/>
      <c r="PNK1" s="37"/>
      <c r="PNL1" s="37"/>
      <c r="PNM1" s="37"/>
      <c r="PNN1" s="17"/>
      <c r="PNO1" s="37"/>
      <c r="PNP1" s="37"/>
      <c r="PNQ1" s="37"/>
      <c r="PNR1" s="37"/>
      <c r="PNS1" s="37"/>
      <c r="PNT1" s="37"/>
      <c r="PNU1" s="37"/>
      <c r="PNV1" s="37"/>
      <c r="PNW1" s="37"/>
      <c r="PNX1" s="37"/>
      <c r="PNY1" s="37"/>
      <c r="PNZ1" s="37"/>
      <c r="POA1" s="37"/>
      <c r="POB1" s="37"/>
      <c r="POC1" s="37"/>
      <c r="POD1" s="37"/>
      <c r="POE1" s="37"/>
      <c r="POF1" s="37"/>
      <c r="POG1" s="37"/>
      <c r="POH1" s="37"/>
      <c r="POI1" s="37"/>
      <c r="POJ1" s="37"/>
      <c r="POK1" s="37"/>
      <c r="POL1" s="37"/>
      <c r="POM1" s="37"/>
      <c r="PON1" s="37"/>
      <c r="POO1" s="37"/>
      <c r="POP1" s="37"/>
      <c r="POQ1" s="17"/>
      <c r="POR1" s="37"/>
      <c r="POS1" s="37"/>
      <c r="POT1" s="37"/>
      <c r="POU1" s="37"/>
      <c r="POV1" s="37"/>
      <c r="POW1" s="37"/>
      <c r="POX1" s="37"/>
      <c r="POY1" s="37"/>
      <c r="POZ1" s="37"/>
      <c r="PPA1" s="37"/>
      <c r="PPB1" s="37"/>
      <c r="PPC1" s="37"/>
      <c r="PPD1" s="37"/>
      <c r="PPE1" s="37"/>
      <c r="PPF1" s="37"/>
      <c r="PPG1" s="37"/>
      <c r="PPH1" s="37"/>
      <c r="PPI1" s="37"/>
      <c r="PPJ1" s="37"/>
      <c r="PPK1" s="37"/>
      <c r="PPL1" s="37"/>
      <c r="PPM1" s="37"/>
      <c r="PPN1" s="37"/>
      <c r="PPO1" s="37"/>
      <c r="PPP1" s="37"/>
      <c r="PPQ1" s="37"/>
      <c r="PPR1" s="37"/>
      <c r="PPS1" s="37"/>
      <c r="PPT1" s="17"/>
      <c r="PPU1" s="37"/>
      <c r="PPV1" s="37"/>
      <c r="PPW1" s="37"/>
      <c r="PPX1" s="37"/>
      <c r="PPY1" s="37"/>
      <c r="PPZ1" s="37"/>
      <c r="PQA1" s="37"/>
      <c r="PQB1" s="37"/>
      <c r="PQC1" s="37"/>
      <c r="PQD1" s="37"/>
      <c r="PQE1" s="37"/>
      <c r="PQF1" s="37"/>
      <c r="PQG1" s="37"/>
      <c r="PQH1" s="37"/>
      <c r="PQI1" s="37"/>
      <c r="PQJ1" s="37"/>
      <c r="PQK1" s="37"/>
      <c r="PQL1" s="37"/>
      <c r="PQM1" s="37"/>
      <c r="PQN1" s="37"/>
      <c r="PQO1" s="37"/>
      <c r="PQP1" s="37"/>
      <c r="PQQ1" s="37"/>
      <c r="PQR1" s="37"/>
      <c r="PQS1" s="37"/>
      <c r="PQT1" s="37"/>
      <c r="PQU1" s="37"/>
      <c r="PQV1" s="37"/>
      <c r="PQW1" s="17"/>
      <c r="PQX1" s="37"/>
      <c r="PQY1" s="37"/>
      <c r="PQZ1" s="37"/>
      <c r="PRA1" s="37"/>
      <c r="PRB1" s="37"/>
      <c r="PRC1" s="37"/>
      <c r="PRD1" s="37"/>
      <c r="PRE1" s="37"/>
      <c r="PRF1" s="37"/>
      <c r="PRG1" s="37"/>
      <c r="PRH1" s="37"/>
      <c r="PRI1" s="37"/>
      <c r="PRJ1" s="37"/>
      <c r="PRK1" s="37"/>
      <c r="PRL1" s="37"/>
      <c r="PRM1" s="37"/>
      <c r="PRN1" s="37"/>
      <c r="PRO1" s="37"/>
      <c r="PRP1" s="37"/>
      <c r="PRQ1" s="37"/>
      <c r="PRR1" s="37"/>
      <c r="PRS1" s="37"/>
      <c r="PRT1" s="37"/>
      <c r="PRU1" s="37"/>
      <c r="PRV1" s="37"/>
      <c r="PRW1" s="37"/>
      <c r="PRX1" s="37"/>
      <c r="PRY1" s="37"/>
      <c r="PRZ1" s="17"/>
      <c r="PSA1" s="37"/>
      <c r="PSB1" s="37"/>
      <c r="PSC1" s="37"/>
      <c r="PSD1" s="37"/>
      <c r="PSE1" s="37"/>
      <c r="PSF1" s="37"/>
      <c r="PSG1" s="37"/>
      <c r="PSH1" s="37"/>
      <c r="PSI1" s="37"/>
      <c r="PSJ1" s="37"/>
      <c r="PSK1" s="37"/>
      <c r="PSL1" s="37"/>
      <c r="PSM1" s="37"/>
      <c r="PSN1" s="37"/>
      <c r="PSO1" s="37"/>
      <c r="PSP1" s="37"/>
      <c r="PSQ1" s="37"/>
      <c r="PSR1" s="37"/>
      <c r="PSS1" s="37"/>
      <c r="PST1" s="37"/>
      <c r="PSU1" s="37"/>
      <c r="PSV1" s="37"/>
      <c r="PSW1" s="37"/>
      <c r="PSX1" s="37"/>
      <c r="PSY1" s="37"/>
      <c r="PSZ1" s="37"/>
      <c r="PTA1" s="37"/>
      <c r="PTB1" s="37"/>
      <c r="PTC1" s="17"/>
      <c r="PTD1" s="37"/>
      <c r="PTE1" s="37"/>
      <c r="PTF1" s="37"/>
      <c r="PTG1" s="37"/>
      <c r="PTH1" s="37"/>
      <c r="PTI1" s="37"/>
      <c r="PTJ1" s="37"/>
      <c r="PTK1" s="37"/>
      <c r="PTL1" s="37"/>
      <c r="PTM1" s="37"/>
      <c r="PTN1" s="37"/>
      <c r="PTO1" s="37"/>
      <c r="PTP1" s="37"/>
      <c r="PTQ1" s="37"/>
      <c r="PTR1" s="37"/>
      <c r="PTS1" s="37"/>
      <c r="PTT1" s="37"/>
      <c r="PTU1" s="37"/>
      <c r="PTV1" s="37"/>
      <c r="PTW1" s="37"/>
      <c r="PTX1" s="37"/>
      <c r="PTY1" s="37"/>
      <c r="PTZ1" s="37"/>
      <c r="PUA1" s="37"/>
      <c r="PUB1" s="37"/>
      <c r="PUC1" s="37"/>
      <c r="PUD1" s="37"/>
      <c r="PUE1" s="37"/>
      <c r="PUF1" s="17"/>
      <c r="PUG1" s="37"/>
      <c r="PUH1" s="37"/>
      <c r="PUI1" s="37"/>
      <c r="PUJ1" s="37"/>
      <c r="PUK1" s="37"/>
      <c r="PUL1" s="37"/>
      <c r="PUM1" s="37"/>
      <c r="PUN1" s="37"/>
      <c r="PUO1" s="37"/>
      <c r="PUP1" s="37"/>
      <c r="PUQ1" s="37"/>
      <c r="PUR1" s="37"/>
      <c r="PUS1" s="37"/>
      <c r="PUT1" s="37"/>
      <c r="PUU1" s="37"/>
      <c r="PUV1" s="37"/>
      <c r="PUW1" s="37"/>
      <c r="PUX1" s="37"/>
      <c r="PUY1" s="37"/>
      <c r="PUZ1" s="37"/>
      <c r="PVA1" s="37"/>
      <c r="PVB1" s="37"/>
      <c r="PVC1" s="37"/>
      <c r="PVD1" s="37"/>
      <c r="PVE1" s="37"/>
      <c r="PVF1" s="37"/>
      <c r="PVG1" s="37"/>
      <c r="PVH1" s="37"/>
      <c r="PVI1" s="17"/>
      <c r="PVJ1" s="37"/>
      <c r="PVK1" s="37"/>
      <c r="PVL1" s="37"/>
      <c r="PVM1" s="37"/>
      <c r="PVN1" s="37"/>
      <c r="PVO1" s="37"/>
      <c r="PVP1" s="37"/>
      <c r="PVQ1" s="37"/>
      <c r="PVR1" s="37"/>
      <c r="PVS1" s="37"/>
      <c r="PVT1" s="37"/>
      <c r="PVU1" s="37"/>
      <c r="PVV1" s="37"/>
      <c r="PVW1" s="37"/>
      <c r="PVX1" s="37"/>
      <c r="PVY1" s="37"/>
      <c r="PVZ1" s="37"/>
      <c r="PWA1" s="37"/>
      <c r="PWB1" s="37"/>
      <c r="PWC1" s="37"/>
      <c r="PWD1" s="37"/>
      <c r="PWE1" s="37"/>
      <c r="PWF1" s="37"/>
      <c r="PWG1" s="37"/>
      <c r="PWH1" s="37"/>
      <c r="PWI1" s="37"/>
      <c r="PWJ1" s="37"/>
      <c r="PWK1" s="37"/>
      <c r="PWL1" s="17"/>
      <c r="PWM1" s="37"/>
      <c r="PWN1" s="37"/>
      <c r="PWO1" s="37"/>
      <c r="PWP1" s="37"/>
      <c r="PWQ1" s="37"/>
      <c r="PWR1" s="37"/>
      <c r="PWS1" s="37"/>
      <c r="PWT1" s="37"/>
      <c r="PWU1" s="37"/>
      <c r="PWV1" s="37"/>
      <c r="PWW1" s="37"/>
      <c r="PWX1" s="37"/>
      <c r="PWY1" s="37"/>
      <c r="PWZ1" s="37"/>
      <c r="PXA1" s="37"/>
      <c r="PXB1" s="37"/>
      <c r="PXC1" s="37"/>
      <c r="PXD1" s="37"/>
      <c r="PXE1" s="37"/>
      <c r="PXF1" s="37"/>
      <c r="PXG1" s="37"/>
      <c r="PXH1" s="37"/>
      <c r="PXI1" s="37"/>
      <c r="PXJ1" s="37"/>
      <c r="PXK1" s="37"/>
      <c r="PXL1" s="37"/>
      <c r="PXM1" s="37"/>
      <c r="PXN1" s="37"/>
      <c r="PXO1" s="17"/>
      <c r="PXP1" s="37"/>
      <c r="PXQ1" s="37"/>
      <c r="PXR1" s="37"/>
      <c r="PXS1" s="37"/>
      <c r="PXT1" s="37"/>
      <c r="PXU1" s="37"/>
      <c r="PXV1" s="37"/>
      <c r="PXW1" s="37"/>
      <c r="PXX1" s="37"/>
      <c r="PXY1" s="37"/>
      <c r="PXZ1" s="37"/>
      <c r="PYA1" s="37"/>
      <c r="PYB1" s="37"/>
      <c r="PYC1" s="37"/>
      <c r="PYD1" s="37"/>
      <c r="PYE1" s="37"/>
      <c r="PYF1" s="37"/>
      <c r="PYG1" s="37"/>
      <c r="PYH1" s="37"/>
      <c r="PYI1" s="37"/>
      <c r="PYJ1" s="37"/>
      <c r="PYK1" s="37"/>
      <c r="PYL1" s="37"/>
      <c r="PYM1" s="37"/>
      <c r="PYN1" s="37"/>
      <c r="PYO1" s="37"/>
      <c r="PYP1" s="37"/>
      <c r="PYQ1" s="37"/>
      <c r="PYR1" s="17"/>
      <c r="PYS1" s="37"/>
      <c r="PYT1" s="37"/>
      <c r="PYU1" s="37"/>
      <c r="PYV1" s="37"/>
      <c r="PYW1" s="37"/>
      <c r="PYX1" s="37"/>
      <c r="PYY1" s="37"/>
      <c r="PYZ1" s="37"/>
      <c r="PZA1" s="37"/>
      <c r="PZB1" s="37"/>
      <c r="PZC1" s="37"/>
      <c r="PZD1" s="37"/>
      <c r="PZE1" s="37"/>
      <c r="PZF1" s="37"/>
      <c r="PZG1" s="37"/>
      <c r="PZH1" s="37"/>
      <c r="PZI1" s="37"/>
      <c r="PZJ1" s="37"/>
      <c r="PZK1" s="37"/>
      <c r="PZL1" s="37"/>
      <c r="PZM1" s="37"/>
      <c r="PZN1" s="37"/>
      <c r="PZO1" s="37"/>
      <c r="PZP1" s="37"/>
      <c r="PZQ1" s="37"/>
      <c r="PZR1" s="37"/>
      <c r="PZS1" s="37"/>
      <c r="PZT1" s="37"/>
      <c r="PZU1" s="17"/>
      <c r="PZV1" s="37"/>
      <c r="PZW1" s="37"/>
      <c r="PZX1" s="37"/>
      <c r="PZY1" s="37"/>
      <c r="PZZ1" s="37"/>
      <c r="QAA1" s="37"/>
      <c r="QAB1" s="37"/>
      <c r="QAC1" s="37"/>
      <c r="QAD1" s="37"/>
      <c r="QAE1" s="37"/>
      <c r="QAF1" s="37"/>
      <c r="QAG1" s="37"/>
      <c r="QAH1" s="37"/>
      <c r="QAI1" s="37"/>
      <c r="QAJ1" s="37"/>
      <c r="QAK1" s="37"/>
      <c r="QAL1" s="37"/>
      <c r="QAM1" s="37"/>
      <c r="QAN1" s="37"/>
      <c r="QAO1" s="37"/>
      <c r="QAP1" s="37"/>
      <c r="QAQ1" s="37"/>
      <c r="QAR1" s="37"/>
      <c r="QAS1" s="37"/>
      <c r="QAT1" s="37"/>
      <c r="QAU1" s="37"/>
      <c r="QAV1" s="37"/>
      <c r="QAW1" s="37"/>
      <c r="QAX1" s="17"/>
      <c r="QAY1" s="37"/>
      <c r="QAZ1" s="37"/>
      <c r="QBA1" s="37"/>
      <c r="QBB1" s="37"/>
      <c r="QBC1" s="37"/>
      <c r="QBD1" s="37"/>
      <c r="QBE1" s="37"/>
      <c r="QBF1" s="37"/>
      <c r="QBG1" s="37"/>
      <c r="QBH1" s="37"/>
      <c r="QBI1" s="37"/>
      <c r="QBJ1" s="37"/>
      <c r="QBK1" s="37"/>
      <c r="QBL1" s="37"/>
      <c r="QBM1" s="37"/>
      <c r="QBN1" s="37"/>
      <c r="QBO1" s="37"/>
      <c r="QBP1" s="37"/>
      <c r="QBQ1" s="37"/>
      <c r="QBR1" s="37"/>
      <c r="QBS1" s="37"/>
      <c r="QBT1" s="37"/>
      <c r="QBU1" s="37"/>
      <c r="QBV1" s="37"/>
      <c r="QBW1" s="37"/>
      <c r="QBX1" s="37"/>
      <c r="QBY1" s="37"/>
      <c r="QBZ1" s="37"/>
      <c r="QCA1" s="17"/>
      <c r="QCB1" s="37"/>
      <c r="QCC1" s="37"/>
      <c r="QCD1" s="37"/>
      <c r="QCE1" s="37"/>
      <c r="QCF1" s="37"/>
      <c r="QCG1" s="37"/>
      <c r="QCH1" s="37"/>
      <c r="QCI1" s="37"/>
      <c r="QCJ1" s="37"/>
      <c r="QCK1" s="37"/>
      <c r="QCL1" s="37"/>
      <c r="QCM1" s="37"/>
      <c r="QCN1" s="37"/>
      <c r="QCO1" s="37"/>
      <c r="QCP1" s="37"/>
      <c r="QCQ1" s="37"/>
      <c r="QCR1" s="37"/>
      <c r="QCS1" s="37"/>
      <c r="QCT1" s="37"/>
      <c r="QCU1" s="37"/>
      <c r="QCV1" s="37"/>
      <c r="QCW1" s="37"/>
      <c r="QCX1" s="37"/>
      <c r="QCY1" s="37"/>
      <c r="QCZ1" s="37"/>
      <c r="QDA1" s="37"/>
      <c r="QDB1" s="37"/>
      <c r="QDC1" s="37"/>
      <c r="QDD1" s="17"/>
      <c r="QDE1" s="37"/>
      <c r="QDF1" s="37"/>
      <c r="QDG1" s="37"/>
      <c r="QDH1" s="37"/>
      <c r="QDI1" s="37"/>
      <c r="QDJ1" s="37"/>
      <c r="QDK1" s="37"/>
      <c r="QDL1" s="37"/>
      <c r="QDM1" s="37"/>
      <c r="QDN1" s="37"/>
      <c r="QDO1" s="37"/>
      <c r="QDP1" s="37"/>
      <c r="QDQ1" s="37"/>
      <c r="QDR1" s="37"/>
      <c r="QDS1" s="37"/>
      <c r="QDT1" s="37"/>
      <c r="QDU1" s="37"/>
      <c r="QDV1" s="37"/>
      <c r="QDW1" s="37"/>
      <c r="QDX1" s="37"/>
      <c r="QDY1" s="37"/>
      <c r="QDZ1" s="37"/>
      <c r="QEA1" s="37"/>
      <c r="QEB1" s="37"/>
      <c r="QEC1" s="37"/>
      <c r="QED1" s="37"/>
      <c r="QEE1" s="37"/>
      <c r="QEF1" s="37"/>
      <c r="QEG1" s="17"/>
      <c r="QEH1" s="37"/>
      <c r="QEI1" s="37"/>
      <c r="QEJ1" s="37"/>
      <c r="QEK1" s="37"/>
      <c r="QEL1" s="37"/>
      <c r="QEM1" s="37"/>
      <c r="QEN1" s="37"/>
      <c r="QEO1" s="37"/>
      <c r="QEP1" s="37"/>
      <c r="QEQ1" s="37"/>
      <c r="QER1" s="37"/>
      <c r="QES1" s="37"/>
      <c r="QET1" s="37"/>
      <c r="QEU1" s="37"/>
      <c r="QEV1" s="37"/>
      <c r="QEW1" s="37"/>
      <c r="QEX1" s="37"/>
      <c r="QEY1" s="37"/>
      <c r="QEZ1" s="37"/>
      <c r="QFA1" s="37"/>
      <c r="QFB1" s="37"/>
      <c r="QFC1" s="37"/>
      <c r="QFD1" s="37"/>
      <c r="QFE1" s="37"/>
      <c r="QFF1" s="37"/>
      <c r="QFG1" s="37"/>
      <c r="QFH1" s="37"/>
      <c r="QFI1" s="37"/>
      <c r="QFJ1" s="17"/>
      <c r="QFK1" s="37"/>
      <c r="QFL1" s="37"/>
      <c r="QFM1" s="37"/>
      <c r="QFN1" s="37"/>
      <c r="QFO1" s="37"/>
      <c r="QFP1" s="37"/>
      <c r="QFQ1" s="37"/>
      <c r="QFR1" s="37"/>
      <c r="QFS1" s="37"/>
      <c r="QFT1" s="37"/>
      <c r="QFU1" s="37"/>
      <c r="QFV1" s="37"/>
      <c r="QFW1" s="37"/>
      <c r="QFX1" s="37"/>
      <c r="QFY1" s="37"/>
      <c r="QFZ1" s="37"/>
      <c r="QGA1" s="37"/>
      <c r="QGB1" s="37"/>
      <c r="QGC1" s="37"/>
      <c r="QGD1" s="37"/>
      <c r="QGE1" s="37"/>
      <c r="QGF1" s="37"/>
      <c r="QGG1" s="37"/>
      <c r="QGH1" s="37"/>
      <c r="QGI1" s="37"/>
      <c r="QGJ1" s="37"/>
      <c r="QGK1" s="37"/>
      <c r="QGL1" s="37"/>
      <c r="QGM1" s="17"/>
      <c r="QGN1" s="37"/>
      <c r="QGO1" s="37"/>
      <c r="QGP1" s="37"/>
      <c r="QGQ1" s="37"/>
      <c r="QGR1" s="37"/>
      <c r="QGS1" s="37"/>
      <c r="QGT1" s="37"/>
      <c r="QGU1" s="37"/>
      <c r="QGV1" s="37"/>
      <c r="QGW1" s="37"/>
      <c r="QGX1" s="37"/>
      <c r="QGY1" s="37"/>
      <c r="QGZ1" s="37"/>
      <c r="QHA1" s="37"/>
      <c r="QHB1" s="37"/>
      <c r="QHC1" s="37"/>
      <c r="QHD1" s="37"/>
      <c r="QHE1" s="37"/>
      <c r="QHF1" s="37"/>
      <c r="QHG1" s="37"/>
      <c r="QHH1" s="37"/>
      <c r="QHI1" s="37"/>
      <c r="QHJ1" s="37"/>
      <c r="QHK1" s="37"/>
      <c r="QHL1" s="37"/>
      <c r="QHM1" s="37"/>
      <c r="QHN1" s="37"/>
      <c r="QHO1" s="37"/>
      <c r="QHP1" s="17"/>
      <c r="QHQ1" s="37"/>
      <c r="QHR1" s="37"/>
      <c r="QHS1" s="37"/>
      <c r="QHT1" s="37"/>
      <c r="QHU1" s="37"/>
      <c r="QHV1" s="37"/>
      <c r="QHW1" s="37"/>
      <c r="QHX1" s="37"/>
      <c r="QHY1" s="37"/>
      <c r="QHZ1" s="37"/>
      <c r="QIA1" s="37"/>
      <c r="QIB1" s="37"/>
      <c r="QIC1" s="37"/>
      <c r="QID1" s="37"/>
      <c r="QIE1" s="37"/>
      <c r="QIF1" s="37"/>
      <c r="QIG1" s="37"/>
      <c r="QIH1" s="37"/>
      <c r="QII1" s="37"/>
      <c r="QIJ1" s="37"/>
      <c r="QIK1" s="37"/>
      <c r="QIL1" s="37"/>
      <c r="QIM1" s="37"/>
      <c r="QIN1" s="37"/>
      <c r="QIO1" s="37"/>
      <c r="QIP1" s="37"/>
      <c r="QIQ1" s="37"/>
      <c r="QIR1" s="37"/>
      <c r="QIS1" s="17"/>
      <c r="QIT1" s="37"/>
      <c r="QIU1" s="37"/>
      <c r="QIV1" s="37"/>
      <c r="QIW1" s="37"/>
      <c r="QIX1" s="37"/>
      <c r="QIY1" s="37"/>
      <c r="QIZ1" s="37"/>
      <c r="QJA1" s="37"/>
      <c r="QJB1" s="37"/>
      <c r="QJC1" s="37"/>
      <c r="QJD1" s="37"/>
      <c r="QJE1" s="37"/>
      <c r="QJF1" s="37"/>
      <c r="QJG1" s="37"/>
      <c r="QJH1" s="37"/>
      <c r="QJI1" s="37"/>
      <c r="QJJ1" s="37"/>
      <c r="QJK1" s="37"/>
      <c r="QJL1" s="37"/>
      <c r="QJM1" s="37"/>
      <c r="QJN1" s="37"/>
      <c r="QJO1" s="37"/>
      <c r="QJP1" s="37"/>
      <c r="QJQ1" s="37"/>
      <c r="QJR1" s="37"/>
      <c r="QJS1" s="37"/>
      <c r="QJT1" s="37"/>
      <c r="QJU1" s="37"/>
      <c r="QJV1" s="17"/>
      <c r="QJW1" s="37"/>
      <c r="QJX1" s="37"/>
      <c r="QJY1" s="37"/>
      <c r="QJZ1" s="37"/>
      <c r="QKA1" s="37"/>
      <c r="QKB1" s="37"/>
      <c r="QKC1" s="37"/>
      <c r="QKD1" s="37"/>
      <c r="QKE1" s="37"/>
      <c r="QKF1" s="37"/>
      <c r="QKG1" s="37"/>
      <c r="QKH1" s="37"/>
      <c r="QKI1" s="37"/>
      <c r="QKJ1" s="37"/>
      <c r="QKK1" s="37"/>
      <c r="QKL1" s="37"/>
      <c r="QKM1" s="37"/>
      <c r="QKN1" s="37"/>
      <c r="QKO1" s="37"/>
      <c r="QKP1" s="37"/>
      <c r="QKQ1" s="37"/>
      <c r="QKR1" s="37"/>
      <c r="QKS1" s="37"/>
      <c r="QKT1" s="37"/>
      <c r="QKU1" s="37"/>
      <c r="QKV1" s="37"/>
      <c r="QKW1" s="37"/>
      <c r="QKX1" s="37"/>
      <c r="QKY1" s="17"/>
      <c r="QKZ1" s="37"/>
      <c r="QLA1" s="37"/>
      <c r="QLB1" s="37"/>
      <c r="QLC1" s="37"/>
      <c r="QLD1" s="37"/>
      <c r="QLE1" s="37"/>
      <c r="QLF1" s="37"/>
      <c r="QLG1" s="37"/>
      <c r="QLH1" s="37"/>
      <c r="QLI1" s="37"/>
      <c r="QLJ1" s="37"/>
      <c r="QLK1" s="37"/>
      <c r="QLL1" s="37"/>
      <c r="QLM1" s="37"/>
      <c r="QLN1" s="37"/>
      <c r="QLO1" s="37"/>
      <c r="QLP1" s="37"/>
      <c r="QLQ1" s="37"/>
      <c r="QLR1" s="37"/>
      <c r="QLS1" s="37"/>
      <c r="QLT1" s="37"/>
      <c r="QLU1" s="37"/>
      <c r="QLV1" s="37"/>
      <c r="QLW1" s="37"/>
      <c r="QLX1" s="37"/>
      <c r="QLY1" s="37"/>
      <c r="QLZ1" s="37"/>
      <c r="QMA1" s="37"/>
      <c r="QMB1" s="17"/>
      <c r="QMC1" s="37"/>
      <c r="QMD1" s="37"/>
      <c r="QME1" s="37"/>
      <c r="QMF1" s="37"/>
      <c r="QMG1" s="37"/>
      <c r="QMH1" s="37"/>
      <c r="QMI1" s="37"/>
      <c r="QMJ1" s="37"/>
      <c r="QMK1" s="37"/>
      <c r="QML1" s="37"/>
      <c r="QMM1" s="37"/>
      <c r="QMN1" s="37"/>
      <c r="QMO1" s="37"/>
      <c r="QMP1" s="37"/>
      <c r="QMQ1" s="37"/>
      <c r="QMR1" s="37"/>
      <c r="QMS1" s="37"/>
      <c r="QMT1" s="37"/>
      <c r="QMU1" s="37"/>
      <c r="QMV1" s="37"/>
      <c r="QMW1" s="37"/>
      <c r="QMX1" s="37"/>
      <c r="QMY1" s="37"/>
      <c r="QMZ1" s="37"/>
      <c r="QNA1" s="37"/>
      <c r="QNB1" s="37"/>
      <c r="QNC1" s="37"/>
      <c r="QND1" s="37"/>
      <c r="QNE1" s="17"/>
      <c r="QNF1" s="37"/>
      <c r="QNG1" s="37"/>
      <c r="QNH1" s="37"/>
      <c r="QNI1" s="37"/>
      <c r="QNJ1" s="37"/>
      <c r="QNK1" s="37"/>
      <c r="QNL1" s="37"/>
      <c r="QNM1" s="37"/>
      <c r="QNN1" s="37"/>
      <c r="QNO1" s="37"/>
      <c r="QNP1" s="37"/>
      <c r="QNQ1" s="37"/>
      <c r="QNR1" s="37"/>
      <c r="QNS1" s="37"/>
      <c r="QNT1" s="37"/>
      <c r="QNU1" s="37"/>
      <c r="QNV1" s="37"/>
      <c r="QNW1" s="37"/>
      <c r="QNX1" s="37"/>
      <c r="QNY1" s="37"/>
      <c r="QNZ1" s="37"/>
      <c r="QOA1" s="37"/>
      <c r="QOB1" s="37"/>
      <c r="QOC1" s="37"/>
      <c r="QOD1" s="37"/>
      <c r="QOE1" s="37"/>
      <c r="QOF1" s="37"/>
      <c r="QOG1" s="37"/>
      <c r="QOH1" s="17"/>
      <c r="QOI1" s="37"/>
      <c r="QOJ1" s="37"/>
      <c r="QOK1" s="37"/>
      <c r="QOL1" s="37"/>
      <c r="QOM1" s="37"/>
      <c r="QON1" s="37"/>
      <c r="QOO1" s="37"/>
      <c r="QOP1" s="37"/>
      <c r="QOQ1" s="37"/>
      <c r="QOR1" s="37"/>
      <c r="QOS1" s="37"/>
      <c r="QOT1" s="37"/>
      <c r="QOU1" s="37"/>
      <c r="QOV1" s="37"/>
      <c r="QOW1" s="37"/>
      <c r="QOX1" s="37"/>
      <c r="QOY1" s="37"/>
      <c r="QOZ1" s="37"/>
      <c r="QPA1" s="37"/>
      <c r="QPB1" s="37"/>
      <c r="QPC1" s="37"/>
      <c r="QPD1" s="37"/>
      <c r="QPE1" s="37"/>
      <c r="QPF1" s="37"/>
      <c r="QPG1" s="37"/>
      <c r="QPH1" s="37"/>
      <c r="QPI1" s="37"/>
      <c r="QPJ1" s="37"/>
      <c r="QPK1" s="17"/>
      <c r="QPL1" s="37"/>
      <c r="QPM1" s="37"/>
      <c r="QPN1" s="37"/>
      <c r="QPO1" s="37"/>
      <c r="QPP1" s="37"/>
      <c r="QPQ1" s="37"/>
      <c r="QPR1" s="37"/>
      <c r="QPS1" s="37"/>
      <c r="QPT1" s="37"/>
      <c r="QPU1" s="37"/>
      <c r="QPV1" s="37"/>
      <c r="QPW1" s="37"/>
      <c r="QPX1" s="37"/>
      <c r="QPY1" s="37"/>
      <c r="QPZ1" s="37"/>
      <c r="QQA1" s="37"/>
      <c r="QQB1" s="37"/>
      <c r="QQC1" s="37"/>
      <c r="QQD1" s="37"/>
      <c r="QQE1" s="37"/>
      <c r="QQF1" s="37"/>
      <c r="QQG1" s="37"/>
      <c r="QQH1" s="37"/>
      <c r="QQI1" s="37"/>
      <c r="QQJ1" s="37"/>
      <c r="QQK1" s="37"/>
      <c r="QQL1" s="37"/>
      <c r="QQM1" s="37"/>
      <c r="QQN1" s="17"/>
      <c r="QQO1" s="37"/>
      <c r="QQP1" s="37"/>
      <c r="QQQ1" s="37"/>
      <c r="QQR1" s="37"/>
      <c r="QQS1" s="37"/>
      <c r="QQT1" s="37"/>
      <c r="QQU1" s="37"/>
      <c r="QQV1" s="37"/>
      <c r="QQW1" s="37"/>
      <c r="QQX1" s="37"/>
      <c r="QQY1" s="37"/>
      <c r="QQZ1" s="37"/>
      <c r="QRA1" s="37"/>
      <c r="QRB1" s="37"/>
      <c r="QRC1" s="37"/>
      <c r="QRD1" s="37"/>
      <c r="QRE1" s="37"/>
      <c r="QRF1" s="37"/>
      <c r="QRG1" s="37"/>
      <c r="QRH1" s="37"/>
      <c r="QRI1" s="37"/>
      <c r="QRJ1" s="37"/>
      <c r="QRK1" s="37"/>
      <c r="QRL1" s="37"/>
      <c r="QRM1" s="37"/>
      <c r="QRN1" s="37"/>
      <c r="QRO1" s="37"/>
      <c r="QRP1" s="37"/>
      <c r="QRQ1" s="17"/>
      <c r="QRR1" s="37"/>
      <c r="QRS1" s="37"/>
      <c r="QRT1" s="37"/>
      <c r="QRU1" s="37"/>
      <c r="QRV1" s="37"/>
      <c r="QRW1" s="37"/>
      <c r="QRX1" s="37"/>
      <c r="QRY1" s="37"/>
      <c r="QRZ1" s="37"/>
      <c r="QSA1" s="37"/>
      <c r="QSB1" s="37"/>
      <c r="QSC1" s="37"/>
      <c r="QSD1" s="37"/>
      <c r="QSE1" s="37"/>
      <c r="QSF1" s="37"/>
      <c r="QSG1" s="37"/>
      <c r="QSH1" s="37"/>
      <c r="QSI1" s="37"/>
      <c r="QSJ1" s="37"/>
      <c r="QSK1" s="37"/>
      <c r="QSL1" s="37"/>
      <c r="QSM1" s="37"/>
      <c r="QSN1" s="37"/>
      <c r="QSO1" s="37"/>
      <c r="QSP1" s="37"/>
      <c r="QSQ1" s="37"/>
      <c r="QSR1" s="37"/>
      <c r="QSS1" s="37"/>
      <c r="QST1" s="17"/>
      <c r="QSU1" s="37"/>
      <c r="QSV1" s="37"/>
      <c r="QSW1" s="37"/>
      <c r="QSX1" s="37"/>
      <c r="QSY1" s="37"/>
      <c r="QSZ1" s="37"/>
      <c r="QTA1" s="37"/>
      <c r="QTB1" s="37"/>
      <c r="QTC1" s="37"/>
      <c r="QTD1" s="37"/>
      <c r="QTE1" s="37"/>
      <c r="QTF1" s="37"/>
      <c r="QTG1" s="37"/>
      <c r="QTH1" s="37"/>
      <c r="QTI1" s="37"/>
      <c r="QTJ1" s="37"/>
      <c r="QTK1" s="37"/>
      <c r="QTL1" s="37"/>
      <c r="QTM1" s="37"/>
      <c r="QTN1" s="37"/>
      <c r="QTO1" s="37"/>
      <c r="QTP1" s="37"/>
      <c r="QTQ1" s="37"/>
      <c r="QTR1" s="37"/>
      <c r="QTS1" s="37"/>
      <c r="QTT1" s="37"/>
      <c r="QTU1" s="37"/>
      <c r="QTV1" s="37"/>
      <c r="QTW1" s="17"/>
      <c r="QTX1" s="37"/>
      <c r="QTY1" s="37"/>
      <c r="QTZ1" s="37"/>
      <c r="QUA1" s="37"/>
      <c r="QUB1" s="37"/>
      <c r="QUC1" s="37"/>
      <c r="QUD1" s="37"/>
      <c r="QUE1" s="37"/>
      <c r="QUF1" s="37"/>
      <c r="QUG1" s="37"/>
      <c r="QUH1" s="37"/>
      <c r="QUI1" s="37"/>
      <c r="QUJ1" s="37"/>
      <c r="QUK1" s="37"/>
      <c r="QUL1" s="37"/>
      <c r="QUM1" s="37"/>
      <c r="QUN1" s="37"/>
      <c r="QUO1" s="37"/>
      <c r="QUP1" s="37"/>
      <c r="QUQ1" s="37"/>
      <c r="QUR1" s="37"/>
      <c r="QUS1" s="37"/>
      <c r="QUT1" s="37"/>
      <c r="QUU1" s="37"/>
      <c r="QUV1" s="37"/>
      <c r="QUW1" s="37"/>
      <c r="QUX1" s="37"/>
      <c r="QUY1" s="37"/>
      <c r="QUZ1" s="17"/>
      <c r="QVA1" s="37"/>
      <c r="QVB1" s="37"/>
      <c r="QVC1" s="37"/>
      <c r="QVD1" s="37"/>
      <c r="QVE1" s="37"/>
      <c r="QVF1" s="37"/>
      <c r="QVG1" s="37"/>
      <c r="QVH1" s="37"/>
      <c r="QVI1" s="37"/>
      <c r="QVJ1" s="37"/>
      <c r="QVK1" s="37"/>
      <c r="QVL1" s="37"/>
      <c r="QVM1" s="37"/>
      <c r="QVN1" s="37"/>
      <c r="QVO1" s="37"/>
      <c r="QVP1" s="37"/>
      <c r="QVQ1" s="37"/>
      <c r="QVR1" s="37"/>
      <c r="QVS1" s="37"/>
      <c r="QVT1" s="37"/>
      <c r="QVU1" s="37"/>
      <c r="QVV1" s="37"/>
      <c r="QVW1" s="37"/>
      <c r="QVX1" s="37"/>
      <c r="QVY1" s="37"/>
      <c r="QVZ1" s="37"/>
      <c r="QWA1" s="37"/>
      <c r="QWB1" s="37"/>
      <c r="QWC1" s="17"/>
      <c r="QWD1" s="37"/>
      <c r="QWE1" s="37"/>
      <c r="QWF1" s="37"/>
      <c r="QWG1" s="37"/>
      <c r="QWH1" s="37"/>
      <c r="QWI1" s="37"/>
      <c r="QWJ1" s="37"/>
      <c r="QWK1" s="37"/>
      <c r="QWL1" s="37"/>
      <c r="QWM1" s="37"/>
      <c r="QWN1" s="37"/>
      <c r="QWO1" s="37"/>
      <c r="QWP1" s="37"/>
      <c r="QWQ1" s="37"/>
      <c r="QWR1" s="37"/>
      <c r="QWS1" s="37"/>
      <c r="QWT1" s="37"/>
      <c r="QWU1" s="37"/>
      <c r="QWV1" s="37"/>
      <c r="QWW1" s="37"/>
      <c r="QWX1" s="37"/>
      <c r="QWY1" s="37"/>
      <c r="QWZ1" s="37"/>
      <c r="QXA1" s="37"/>
      <c r="QXB1" s="37"/>
      <c r="QXC1" s="37"/>
      <c r="QXD1" s="37"/>
      <c r="QXE1" s="37"/>
      <c r="QXF1" s="17"/>
      <c r="QXG1" s="37"/>
      <c r="QXH1" s="37"/>
      <c r="QXI1" s="37"/>
      <c r="QXJ1" s="37"/>
      <c r="QXK1" s="37"/>
      <c r="QXL1" s="37"/>
      <c r="QXM1" s="37"/>
      <c r="QXN1" s="37"/>
      <c r="QXO1" s="37"/>
      <c r="QXP1" s="37"/>
      <c r="QXQ1" s="37"/>
      <c r="QXR1" s="37"/>
      <c r="QXS1" s="37"/>
      <c r="QXT1" s="37"/>
      <c r="QXU1" s="37"/>
      <c r="QXV1" s="37"/>
      <c r="QXW1" s="37"/>
      <c r="QXX1" s="37"/>
      <c r="QXY1" s="37"/>
      <c r="QXZ1" s="37"/>
      <c r="QYA1" s="37"/>
      <c r="QYB1" s="37"/>
      <c r="QYC1" s="37"/>
      <c r="QYD1" s="37"/>
      <c r="QYE1" s="37"/>
      <c r="QYF1" s="37"/>
      <c r="QYG1" s="37"/>
      <c r="QYH1" s="37"/>
      <c r="QYI1" s="17"/>
      <c r="QYJ1" s="37"/>
      <c r="QYK1" s="37"/>
      <c r="QYL1" s="37"/>
      <c r="QYM1" s="37"/>
      <c r="QYN1" s="37"/>
      <c r="QYO1" s="37"/>
      <c r="QYP1" s="37"/>
      <c r="QYQ1" s="37"/>
      <c r="QYR1" s="37"/>
      <c r="QYS1" s="37"/>
      <c r="QYT1" s="37"/>
      <c r="QYU1" s="37"/>
      <c r="QYV1" s="37"/>
      <c r="QYW1" s="37"/>
      <c r="QYX1" s="37"/>
      <c r="QYY1" s="37"/>
      <c r="QYZ1" s="37"/>
      <c r="QZA1" s="37"/>
      <c r="QZB1" s="37"/>
      <c r="QZC1" s="37"/>
      <c r="QZD1" s="37"/>
      <c r="QZE1" s="37"/>
      <c r="QZF1" s="37"/>
      <c r="QZG1" s="37"/>
      <c r="QZH1" s="37"/>
      <c r="QZI1" s="37"/>
      <c r="QZJ1" s="37"/>
      <c r="QZK1" s="37"/>
      <c r="QZL1" s="17"/>
      <c r="QZM1" s="37"/>
      <c r="QZN1" s="37"/>
      <c r="QZO1" s="37"/>
      <c r="QZP1" s="37"/>
      <c r="QZQ1" s="37"/>
      <c r="QZR1" s="37"/>
      <c r="QZS1" s="37"/>
      <c r="QZT1" s="37"/>
      <c r="QZU1" s="37"/>
      <c r="QZV1" s="37"/>
      <c r="QZW1" s="37"/>
      <c r="QZX1" s="37"/>
      <c r="QZY1" s="37"/>
      <c r="QZZ1" s="37"/>
      <c r="RAA1" s="37"/>
      <c r="RAB1" s="37"/>
      <c r="RAC1" s="37"/>
      <c r="RAD1" s="37"/>
      <c r="RAE1" s="37"/>
      <c r="RAF1" s="37"/>
      <c r="RAG1" s="37"/>
      <c r="RAH1" s="37"/>
      <c r="RAI1" s="37"/>
      <c r="RAJ1" s="37"/>
      <c r="RAK1" s="37"/>
      <c r="RAL1" s="37"/>
      <c r="RAM1" s="37"/>
      <c r="RAN1" s="37"/>
      <c r="RAO1" s="17"/>
      <c r="RAP1" s="37"/>
      <c r="RAQ1" s="37"/>
      <c r="RAR1" s="37"/>
      <c r="RAS1" s="37"/>
      <c r="RAT1" s="37"/>
      <c r="RAU1" s="37"/>
      <c r="RAV1" s="37"/>
      <c r="RAW1" s="37"/>
      <c r="RAX1" s="37"/>
      <c r="RAY1" s="37"/>
      <c r="RAZ1" s="37"/>
      <c r="RBA1" s="37"/>
      <c r="RBB1" s="37"/>
      <c r="RBC1" s="37"/>
      <c r="RBD1" s="37"/>
      <c r="RBE1" s="37"/>
      <c r="RBF1" s="37"/>
      <c r="RBG1" s="37"/>
      <c r="RBH1" s="37"/>
      <c r="RBI1" s="37"/>
      <c r="RBJ1" s="37"/>
      <c r="RBK1" s="37"/>
      <c r="RBL1" s="37"/>
      <c r="RBM1" s="37"/>
      <c r="RBN1" s="37"/>
      <c r="RBO1" s="37"/>
      <c r="RBP1" s="37"/>
      <c r="RBQ1" s="37"/>
      <c r="RBR1" s="17"/>
      <c r="RBS1" s="37"/>
      <c r="RBT1" s="37"/>
      <c r="RBU1" s="37"/>
      <c r="RBV1" s="37"/>
      <c r="RBW1" s="37"/>
      <c r="RBX1" s="37"/>
      <c r="RBY1" s="37"/>
      <c r="RBZ1" s="37"/>
      <c r="RCA1" s="37"/>
      <c r="RCB1" s="37"/>
      <c r="RCC1" s="37"/>
      <c r="RCD1" s="37"/>
      <c r="RCE1" s="37"/>
      <c r="RCF1" s="37"/>
      <c r="RCG1" s="37"/>
      <c r="RCH1" s="37"/>
      <c r="RCI1" s="37"/>
      <c r="RCJ1" s="37"/>
      <c r="RCK1" s="37"/>
      <c r="RCL1" s="37"/>
      <c r="RCM1" s="37"/>
      <c r="RCN1" s="37"/>
      <c r="RCO1" s="37"/>
      <c r="RCP1" s="37"/>
      <c r="RCQ1" s="37"/>
      <c r="RCR1" s="37"/>
      <c r="RCS1" s="37"/>
      <c r="RCT1" s="37"/>
      <c r="RCU1" s="17"/>
      <c r="RCV1" s="37"/>
      <c r="RCW1" s="37"/>
      <c r="RCX1" s="37"/>
      <c r="RCY1" s="37"/>
      <c r="RCZ1" s="37"/>
      <c r="RDA1" s="37"/>
      <c r="RDB1" s="37"/>
      <c r="RDC1" s="37"/>
      <c r="RDD1" s="37"/>
      <c r="RDE1" s="37"/>
      <c r="RDF1" s="37"/>
      <c r="RDG1" s="37"/>
      <c r="RDH1" s="37"/>
      <c r="RDI1" s="37"/>
      <c r="RDJ1" s="37"/>
      <c r="RDK1" s="37"/>
      <c r="RDL1" s="37"/>
      <c r="RDM1" s="37"/>
      <c r="RDN1" s="37"/>
      <c r="RDO1" s="37"/>
      <c r="RDP1" s="37"/>
      <c r="RDQ1" s="37"/>
      <c r="RDR1" s="37"/>
      <c r="RDS1" s="37"/>
      <c r="RDT1" s="37"/>
      <c r="RDU1" s="37"/>
      <c r="RDV1" s="37"/>
      <c r="RDW1" s="37"/>
      <c r="RDX1" s="17"/>
      <c r="RDY1" s="37"/>
      <c r="RDZ1" s="37"/>
      <c r="REA1" s="37"/>
      <c r="REB1" s="37"/>
      <c r="REC1" s="37"/>
      <c r="RED1" s="37"/>
      <c r="REE1" s="37"/>
      <c r="REF1" s="37"/>
      <c r="REG1" s="37"/>
      <c r="REH1" s="37"/>
      <c r="REI1" s="37"/>
      <c r="REJ1" s="37"/>
      <c r="REK1" s="37"/>
      <c r="REL1" s="37"/>
      <c r="REM1" s="37"/>
      <c r="REN1" s="37"/>
      <c r="REO1" s="37"/>
      <c r="REP1" s="37"/>
      <c r="REQ1" s="37"/>
      <c r="RER1" s="37"/>
      <c r="RES1" s="37"/>
      <c r="RET1" s="37"/>
      <c r="REU1" s="37"/>
      <c r="REV1" s="37"/>
      <c r="REW1" s="37"/>
      <c r="REX1" s="37"/>
      <c r="REY1" s="37"/>
      <c r="REZ1" s="37"/>
      <c r="RFA1" s="17"/>
      <c r="RFB1" s="37"/>
      <c r="RFC1" s="37"/>
      <c r="RFD1" s="37"/>
      <c r="RFE1" s="37"/>
      <c r="RFF1" s="37"/>
      <c r="RFG1" s="37"/>
      <c r="RFH1" s="37"/>
      <c r="RFI1" s="37"/>
      <c r="RFJ1" s="37"/>
      <c r="RFK1" s="37"/>
      <c r="RFL1" s="37"/>
      <c r="RFM1" s="37"/>
      <c r="RFN1" s="37"/>
      <c r="RFO1" s="37"/>
      <c r="RFP1" s="37"/>
      <c r="RFQ1" s="37"/>
      <c r="RFR1" s="37"/>
      <c r="RFS1" s="37"/>
      <c r="RFT1" s="37"/>
      <c r="RFU1" s="37"/>
      <c r="RFV1" s="37"/>
      <c r="RFW1" s="37"/>
      <c r="RFX1" s="37"/>
      <c r="RFY1" s="37"/>
      <c r="RFZ1" s="37"/>
      <c r="RGA1" s="37"/>
      <c r="RGB1" s="37"/>
      <c r="RGC1" s="37"/>
      <c r="RGD1" s="17"/>
      <c r="RGE1" s="37"/>
      <c r="RGF1" s="37"/>
      <c r="RGG1" s="37"/>
      <c r="RGH1" s="37"/>
      <c r="RGI1" s="37"/>
      <c r="RGJ1" s="37"/>
      <c r="RGK1" s="37"/>
      <c r="RGL1" s="37"/>
      <c r="RGM1" s="37"/>
      <c r="RGN1" s="37"/>
      <c r="RGO1" s="37"/>
      <c r="RGP1" s="37"/>
      <c r="RGQ1" s="37"/>
      <c r="RGR1" s="37"/>
      <c r="RGS1" s="37"/>
      <c r="RGT1" s="37"/>
      <c r="RGU1" s="37"/>
      <c r="RGV1" s="37"/>
      <c r="RGW1" s="37"/>
      <c r="RGX1" s="37"/>
      <c r="RGY1" s="37"/>
      <c r="RGZ1" s="37"/>
      <c r="RHA1" s="37"/>
      <c r="RHB1" s="37"/>
      <c r="RHC1" s="37"/>
      <c r="RHD1" s="37"/>
      <c r="RHE1" s="37"/>
      <c r="RHF1" s="37"/>
      <c r="RHG1" s="17"/>
      <c r="RHH1" s="37"/>
      <c r="RHI1" s="37"/>
      <c r="RHJ1" s="37"/>
      <c r="RHK1" s="37"/>
      <c r="RHL1" s="37"/>
      <c r="RHM1" s="37"/>
      <c r="RHN1" s="37"/>
      <c r="RHO1" s="37"/>
      <c r="RHP1" s="37"/>
      <c r="RHQ1" s="37"/>
      <c r="RHR1" s="37"/>
      <c r="RHS1" s="37"/>
      <c r="RHT1" s="37"/>
      <c r="RHU1" s="37"/>
      <c r="RHV1" s="37"/>
      <c r="RHW1" s="37"/>
      <c r="RHX1" s="37"/>
      <c r="RHY1" s="37"/>
      <c r="RHZ1" s="37"/>
      <c r="RIA1" s="37"/>
      <c r="RIB1" s="37"/>
      <c r="RIC1" s="37"/>
      <c r="RID1" s="37"/>
      <c r="RIE1" s="37"/>
      <c r="RIF1" s="37"/>
      <c r="RIG1" s="37"/>
      <c r="RIH1" s="37"/>
      <c r="RII1" s="37"/>
      <c r="RIJ1" s="17"/>
      <c r="RIK1" s="37"/>
      <c r="RIL1" s="37"/>
      <c r="RIM1" s="37"/>
      <c r="RIN1" s="37"/>
      <c r="RIO1" s="37"/>
      <c r="RIP1" s="37"/>
      <c r="RIQ1" s="37"/>
      <c r="RIR1" s="37"/>
      <c r="RIS1" s="37"/>
      <c r="RIT1" s="37"/>
      <c r="RIU1" s="37"/>
      <c r="RIV1" s="37"/>
      <c r="RIW1" s="37"/>
      <c r="RIX1" s="37"/>
      <c r="RIY1" s="37"/>
      <c r="RIZ1" s="37"/>
      <c r="RJA1" s="37"/>
      <c r="RJB1" s="37"/>
      <c r="RJC1" s="37"/>
      <c r="RJD1" s="37"/>
      <c r="RJE1" s="37"/>
      <c r="RJF1" s="37"/>
      <c r="RJG1" s="37"/>
      <c r="RJH1" s="37"/>
      <c r="RJI1" s="37"/>
      <c r="RJJ1" s="37"/>
      <c r="RJK1" s="37"/>
      <c r="RJL1" s="37"/>
      <c r="RJM1" s="17"/>
      <c r="RJN1" s="37"/>
      <c r="RJO1" s="37"/>
      <c r="RJP1" s="37"/>
      <c r="RJQ1" s="37"/>
      <c r="RJR1" s="37"/>
      <c r="RJS1" s="37"/>
      <c r="RJT1" s="37"/>
      <c r="RJU1" s="37"/>
      <c r="RJV1" s="37"/>
      <c r="RJW1" s="37"/>
      <c r="RJX1" s="37"/>
      <c r="RJY1" s="37"/>
      <c r="RJZ1" s="37"/>
      <c r="RKA1" s="37"/>
      <c r="RKB1" s="37"/>
      <c r="RKC1" s="37"/>
      <c r="RKD1" s="37"/>
      <c r="RKE1" s="37"/>
      <c r="RKF1" s="37"/>
      <c r="RKG1" s="37"/>
      <c r="RKH1" s="37"/>
      <c r="RKI1" s="37"/>
      <c r="RKJ1" s="37"/>
      <c r="RKK1" s="37"/>
      <c r="RKL1" s="37"/>
      <c r="RKM1" s="37"/>
      <c r="RKN1" s="37"/>
      <c r="RKO1" s="37"/>
      <c r="RKP1" s="17"/>
      <c r="RKQ1" s="37"/>
      <c r="RKR1" s="37"/>
      <c r="RKS1" s="37"/>
      <c r="RKT1" s="37"/>
      <c r="RKU1" s="37"/>
      <c r="RKV1" s="37"/>
      <c r="RKW1" s="37"/>
      <c r="RKX1" s="37"/>
      <c r="RKY1" s="37"/>
      <c r="RKZ1" s="37"/>
      <c r="RLA1" s="37"/>
      <c r="RLB1" s="37"/>
      <c r="RLC1" s="37"/>
      <c r="RLD1" s="37"/>
      <c r="RLE1" s="37"/>
      <c r="RLF1" s="37"/>
      <c r="RLG1" s="37"/>
      <c r="RLH1" s="37"/>
      <c r="RLI1" s="37"/>
      <c r="RLJ1" s="37"/>
      <c r="RLK1" s="37"/>
      <c r="RLL1" s="37"/>
      <c r="RLM1" s="37"/>
      <c r="RLN1" s="37"/>
      <c r="RLO1" s="37"/>
      <c r="RLP1" s="37"/>
      <c r="RLQ1" s="37"/>
      <c r="RLR1" s="37"/>
      <c r="RLS1" s="17"/>
      <c r="RLT1" s="37"/>
      <c r="RLU1" s="37"/>
      <c r="RLV1" s="37"/>
      <c r="RLW1" s="37"/>
      <c r="RLX1" s="37"/>
      <c r="RLY1" s="37"/>
      <c r="RLZ1" s="37"/>
      <c r="RMA1" s="37"/>
      <c r="RMB1" s="37"/>
      <c r="RMC1" s="37"/>
      <c r="RMD1" s="37"/>
      <c r="RME1" s="37"/>
      <c r="RMF1" s="37"/>
      <c r="RMG1" s="37"/>
      <c r="RMH1" s="37"/>
      <c r="RMI1" s="37"/>
      <c r="RMJ1" s="37"/>
      <c r="RMK1" s="37"/>
      <c r="RML1" s="37"/>
      <c r="RMM1" s="37"/>
      <c r="RMN1" s="37"/>
      <c r="RMO1" s="37"/>
      <c r="RMP1" s="37"/>
      <c r="RMQ1" s="37"/>
      <c r="RMR1" s="37"/>
      <c r="RMS1" s="37"/>
      <c r="RMT1" s="37"/>
      <c r="RMU1" s="37"/>
      <c r="RMV1" s="17"/>
      <c r="RMW1" s="37"/>
      <c r="RMX1" s="37"/>
      <c r="RMY1" s="37"/>
      <c r="RMZ1" s="37"/>
      <c r="RNA1" s="37"/>
      <c r="RNB1" s="37"/>
      <c r="RNC1" s="37"/>
      <c r="RND1" s="37"/>
      <c r="RNE1" s="37"/>
      <c r="RNF1" s="37"/>
      <c r="RNG1" s="37"/>
      <c r="RNH1" s="37"/>
      <c r="RNI1" s="37"/>
      <c r="RNJ1" s="37"/>
      <c r="RNK1" s="37"/>
      <c r="RNL1" s="37"/>
      <c r="RNM1" s="37"/>
      <c r="RNN1" s="37"/>
      <c r="RNO1" s="37"/>
      <c r="RNP1" s="37"/>
      <c r="RNQ1" s="37"/>
      <c r="RNR1" s="37"/>
      <c r="RNS1" s="37"/>
      <c r="RNT1" s="37"/>
      <c r="RNU1" s="37"/>
      <c r="RNV1" s="37"/>
      <c r="RNW1" s="37"/>
      <c r="RNX1" s="37"/>
      <c r="RNY1" s="17"/>
      <c r="RNZ1" s="37"/>
      <c r="ROA1" s="37"/>
      <c r="ROB1" s="37"/>
      <c r="ROC1" s="37"/>
      <c r="ROD1" s="37"/>
      <c r="ROE1" s="37"/>
      <c r="ROF1" s="37"/>
      <c r="ROG1" s="37"/>
      <c r="ROH1" s="37"/>
      <c r="ROI1" s="37"/>
      <c r="ROJ1" s="37"/>
      <c r="ROK1" s="37"/>
      <c r="ROL1" s="37"/>
      <c r="ROM1" s="37"/>
      <c r="RON1" s="37"/>
      <c r="ROO1" s="37"/>
      <c r="ROP1" s="37"/>
      <c r="ROQ1" s="37"/>
      <c r="ROR1" s="37"/>
      <c r="ROS1" s="37"/>
      <c r="ROT1" s="37"/>
      <c r="ROU1" s="37"/>
      <c r="ROV1" s="37"/>
      <c r="ROW1" s="37"/>
      <c r="ROX1" s="37"/>
      <c r="ROY1" s="37"/>
      <c r="ROZ1" s="37"/>
      <c r="RPA1" s="37"/>
      <c r="RPB1" s="17"/>
      <c r="RPC1" s="37"/>
      <c r="RPD1" s="37"/>
      <c r="RPE1" s="37"/>
      <c r="RPF1" s="37"/>
      <c r="RPG1" s="37"/>
      <c r="RPH1" s="37"/>
      <c r="RPI1" s="37"/>
      <c r="RPJ1" s="37"/>
      <c r="RPK1" s="37"/>
      <c r="RPL1" s="37"/>
      <c r="RPM1" s="37"/>
      <c r="RPN1" s="37"/>
      <c r="RPO1" s="37"/>
      <c r="RPP1" s="37"/>
      <c r="RPQ1" s="37"/>
      <c r="RPR1" s="37"/>
      <c r="RPS1" s="37"/>
      <c r="RPT1" s="37"/>
      <c r="RPU1" s="37"/>
      <c r="RPV1" s="37"/>
      <c r="RPW1" s="37"/>
      <c r="RPX1" s="37"/>
      <c r="RPY1" s="37"/>
      <c r="RPZ1" s="37"/>
      <c r="RQA1" s="37"/>
      <c r="RQB1" s="37"/>
      <c r="RQC1" s="37"/>
      <c r="RQD1" s="37"/>
      <c r="RQE1" s="17"/>
      <c r="RQF1" s="37"/>
      <c r="RQG1" s="37"/>
      <c r="RQH1" s="37"/>
      <c r="RQI1" s="37"/>
      <c r="RQJ1" s="37"/>
      <c r="RQK1" s="37"/>
      <c r="RQL1" s="37"/>
      <c r="RQM1" s="37"/>
      <c r="RQN1" s="37"/>
      <c r="RQO1" s="37"/>
      <c r="RQP1" s="37"/>
      <c r="RQQ1" s="37"/>
      <c r="RQR1" s="37"/>
      <c r="RQS1" s="37"/>
      <c r="RQT1" s="37"/>
      <c r="RQU1" s="37"/>
      <c r="RQV1" s="37"/>
      <c r="RQW1" s="37"/>
      <c r="RQX1" s="37"/>
      <c r="RQY1" s="37"/>
      <c r="RQZ1" s="37"/>
      <c r="RRA1" s="37"/>
      <c r="RRB1" s="37"/>
      <c r="RRC1" s="37"/>
      <c r="RRD1" s="37"/>
      <c r="RRE1" s="37"/>
      <c r="RRF1" s="37"/>
      <c r="RRG1" s="37"/>
      <c r="RRH1" s="17"/>
      <c r="RRI1" s="37"/>
      <c r="RRJ1" s="37"/>
      <c r="RRK1" s="37"/>
      <c r="RRL1" s="37"/>
      <c r="RRM1" s="37"/>
      <c r="RRN1" s="37"/>
      <c r="RRO1" s="37"/>
      <c r="RRP1" s="37"/>
      <c r="RRQ1" s="37"/>
      <c r="RRR1" s="37"/>
      <c r="RRS1" s="37"/>
      <c r="RRT1" s="37"/>
      <c r="RRU1" s="37"/>
      <c r="RRV1" s="37"/>
      <c r="RRW1" s="37"/>
      <c r="RRX1" s="37"/>
      <c r="RRY1" s="37"/>
      <c r="RRZ1" s="37"/>
      <c r="RSA1" s="37"/>
      <c r="RSB1" s="37"/>
      <c r="RSC1" s="37"/>
      <c r="RSD1" s="37"/>
      <c r="RSE1" s="37"/>
      <c r="RSF1" s="37"/>
      <c r="RSG1" s="37"/>
      <c r="RSH1" s="37"/>
      <c r="RSI1" s="37"/>
      <c r="RSJ1" s="37"/>
      <c r="RSK1" s="17"/>
      <c r="RSL1" s="37"/>
      <c r="RSM1" s="37"/>
      <c r="RSN1" s="37"/>
      <c r="RSO1" s="37"/>
      <c r="RSP1" s="37"/>
      <c r="RSQ1" s="37"/>
      <c r="RSR1" s="37"/>
      <c r="RSS1" s="37"/>
      <c r="RST1" s="37"/>
      <c r="RSU1" s="37"/>
      <c r="RSV1" s="37"/>
      <c r="RSW1" s="37"/>
      <c r="RSX1" s="37"/>
      <c r="RSY1" s="37"/>
      <c r="RSZ1" s="37"/>
      <c r="RTA1" s="37"/>
      <c r="RTB1" s="37"/>
      <c r="RTC1" s="37"/>
      <c r="RTD1" s="37"/>
      <c r="RTE1" s="37"/>
      <c r="RTF1" s="37"/>
      <c r="RTG1" s="37"/>
      <c r="RTH1" s="37"/>
      <c r="RTI1" s="37"/>
      <c r="RTJ1" s="37"/>
      <c r="RTK1" s="37"/>
      <c r="RTL1" s="37"/>
      <c r="RTM1" s="37"/>
      <c r="RTN1" s="17"/>
      <c r="RTO1" s="37"/>
      <c r="RTP1" s="37"/>
      <c r="RTQ1" s="37"/>
      <c r="RTR1" s="37"/>
      <c r="RTS1" s="37"/>
      <c r="RTT1" s="37"/>
      <c r="RTU1" s="37"/>
      <c r="RTV1" s="37"/>
      <c r="RTW1" s="37"/>
      <c r="RTX1" s="37"/>
      <c r="RTY1" s="37"/>
      <c r="RTZ1" s="37"/>
      <c r="RUA1" s="37"/>
      <c r="RUB1" s="37"/>
      <c r="RUC1" s="37"/>
      <c r="RUD1" s="37"/>
      <c r="RUE1" s="37"/>
      <c r="RUF1" s="37"/>
      <c r="RUG1" s="37"/>
      <c r="RUH1" s="37"/>
      <c r="RUI1" s="37"/>
      <c r="RUJ1" s="37"/>
      <c r="RUK1" s="37"/>
      <c r="RUL1" s="37"/>
      <c r="RUM1" s="37"/>
      <c r="RUN1" s="37"/>
      <c r="RUO1" s="37"/>
      <c r="RUP1" s="37"/>
      <c r="RUQ1" s="17"/>
      <c r="RUR1" s="37"/>
      <c r="RUS1" s="37"/>
      <c r="RUT1" s="37"/>
      <c r="RUU1" s="37"/>
      <c r="RUV1" s="37"/>
      <c r="RUW1" s="37"/>
      <c r="RUX1" s="37"/>
      <c r="RUY1" s="37"/>
      <c r="RUZ1" s="37"/>
      <c r="RVA1" s="37"/>
      <c r="RVB1" s="37"/>
      <c r="RVC1" s="37"/>
      <c r="RVD1" s="37"/>
      <c r="RVE1" s="37"/>
      <c r="RVF1" s="37"/>
      <c r="RVG1" s="37"/>
      <c r="RVH1" s="37"/>
      <c r="RVI1" s="37"/>
      <c r="RVJ1" s="37"/>
      <c r="RVK1" s="37"/>
      <c r="RVL1" s="37"/>
      <c r="RVM1" s="37"/>
      <c r="RVN1" s="37"/>
      <c r="RVO1" s="37"/>
      <c r="RVP1" s="37"/>
      <c r="RVQ1" s="37"/>
      <c r="RVR1" s="37"/>
      <c r="RVS1" s="37"/>
      <c r="RVT1" s="17"/>
      <c r="RVU1" s="37"/>
      <c r="RVV1" s="37"/>
      <c r="RVW1" s="37"/>
      <c r="RVX1" s="37"/>
      <c r="RVY1" s="37"/>
      <c r="RVZ1" s="37"/>
      <c r="RWA1" s="37"/>
      <c r="RWB1" s="37"/>
      <c r="RWC1" s="37"/>
      <c r="RWD1" s="37"/>
      <c r="RWE1" s="37"/>
      <c r="RWF1" s="37"/>
      <c r="RWG1" s="37"/>
      <c r="RWH1" s="37"/>
      <c r="RWI1" s="37"/>
      <c r="RWJ1" s="37"/>
      <c r="RWK1" s="37"/>
      <c r="RWL1" s="37"/>
      <c r="RWM1" s="37"/>
      <c r="RWN1" s="37"/>
      <c r="RWO1" s="37"/>
      <c r="RWP1" s="37"/>
      <c r="RWQ1" s="37"/>
      <c r="RWR1" s="37"/>
      <c r="RWS1" s="37"/>
      <c r="RWT1" s="37"/>
      <c r="RWU1" s="37"/>
      <c r="RWV1" s="37"/>
      <c r="RWW1" s="17"/>
      <c r="RWX1" s="37"/>
      <c r="RWY1" s="37"/>
      <c r="RWZ1" s="37"/>
      <c r="RXA1" s="37"/>
      <c r="RXB1" s="37"/>
      <c r="RXC1" s="37"/>
      <c r="RXD1" s="37"/>
      <c r="RXE1" s="37"/>
      <c r="RXF1" s="37"/>
      <c r="RXG1" s="37"/>
      <c r="RXH1" s="37"/>
      <c r="RXI1" s="37"/>
      <c r="RXJ1" s="37"/>
      <c r="RXK1" s="37"/>
      <c r="RXL1" s="37"/>
      <c r="RXM1" s="37"/>
      <c r="RXN1" s="37"/>
      <c r="RXO1" s="37"/>
      <c r="RXP1" s="37"/>
      <c r="RXQ1" s="37"/>
      <c r="RXR1" s="37"/>
      <c r="RXS1" s="37"/>
      <c r="RXT1" s="37"/>
      <c r="RXU1" s="37"/>
      <c r="RXV1" s="37"/>
      <c r="RXW1" s="37"/>
      <c r="RXX1" s="37"/>
      <c r="RXY1" s="37"/>
      <c r="RXZ1" s="17"/>
      <c r="RYA1" s="37"/>
      <c r="RYB1" s="37"/>
      <c r="RYC1" s="37"/>
      <c r="RYD1" s="37"/>
      <c r="RYE1" s="37"/>
      <c r="RYF1" s="37"/>
      <c r="RYG1" s="37"/>
      <c r="RYH1" s="37"/>
      <c r="RYI1" s="37"/>
      <c r="RYJ1" s="37"/>
      <c r="RYK1" s="37"/>
      <c r="RYL1" s="37"/>
      <c r="RYM1" s="37"/>
      <c r="RYN1" s="37"/>
      <c r="RYO1" s="37"/>
      <c r="RYP1" s="37"/>
      <c r="RYQ1" s="37"/>
      <c r="RYR1" s="37"/>
      <c r="RYS1" s="37"/>
      <c r="RYT1" s="37"/>
      <c r="RYU1" s="37"/>
      <c r="RYV1" s="37"/>
      <c r="RYW1" s="37"/>
      <c r="RYX1" s="37"/>
      <c r="RYY1" s="37"/>
      <c r="RYZ1" s="37"/>
      <c r="RZA1" s="37"/>
      <c r="RZB1" s="37"/>
      <c r="RZC1" s="17"/>
      <c r="RZD1" s="37"/>
      <c r="RZE1" s="37"/>
      <c r="RZF1" s="37"/>
      <c r="RZG1" s="37"/>
      <c r="RZH1" s="37"/>
      <c r="RZI1" s="37"/>
      <c r="RZJ1" s="37"/>
      <c r="RZK1" s="37"/>
      <c r="RZL1" s="37"/>
      <c r="RZM1" s="37"/>
      <c r="RZN1" s="37"/>
      <c r="RZO1" s="37"/>
      <c r="RZP1" s="37"/>
      <c r="RZQ1" s="37"/>
      <c r="RZR1" s="37"/>
      <c r="RZS1" s="37"/>
      <c r="RZT1" s="37"/>
      <c r="RZU1" s="37"/>
      <c r="RZV1" s="37"/>
      <c r="RZW1" s="37"/>
      <c r="RZX1" s="37"/>
      <c r="RZY1" s="37"/>
      <c r="RZZ1" s="37"/>
      <c r="SAA1" s="37"/>
      <c r="SAB1" s="37"/>
      <c r="SAC1" s="37"/>
      <c r="SAD1" s="37"/>
      <c r="SAE1" s="37"/>
      <c r="SAF1" s="17"/>
      <c r="SAG1" s="37"/>
      <c r="SAH1" s="37"/>
      <c r="SAI1" s="37"/>
      <c r="SAJ1" s="37"/>
      <c r="SAK1" s="37"/>
      <c r="SAL1" s="37"/>
      <c r="SAM1" s="37"/>
      <c r="SAN1" s="37"/>
      <c r="SAO1" s="37"/>
      <c r="SAP1" s="37"/>
      <c r="SAQ1" s="37"/>
      <c r="SAR1" s="37"/>
      <c r="SAS1" s="37"/>
      <c r="SAT1" s="37"/>
      <c r="SAU1" s="37"/>
      <c r="SAV1" s="37"/>
      <c r="SAW1" s="37"/>
      <c r="SAX1" s="37"/>
      <c r="SAY1" s="37"/>
      <c r="SAZ1" s="37"/>
      <c r="SBA1" s="37"/>
      <c r="SBB1" s="37"/>
      <c r="SBC1" s="37"/>
      <c r="SBD1" s="37"/>
      <c r="SBE1" s="37"/>
      <c r="SBF1" s="37"/>
      <c r="SBG1" s="37"/>
      <c r="SBH1" s="37"/>
      <c r="SBI1" s="17"/>
      <c r="SBJ1" s="37"/>
      <c r="SBK1" s="37"/>
      <c r="SBL1" s="37"/>
      <c r="SBM1" s="37"/>
      <c r="SBN1" s="37"/>
      <c r="SBO1" s="37"/>
      <c r="SBP1" s="37"/>
      <c r="SBQ1" s="37"/>
      <c r="SBR1" s="37"/>
      <c r="SBS1" s="37"/>
      <c r="SBT1" s="37"/>
      <c r="SBU1" s="37"/>
      <c r="SBV1" s="37"/>
      <c r="SBW1" s="37"/>
      <c r="SBX1" s="37"/>
      <c r="SBY1" s="37"/>
      <c r="SBZ1" s="37"/>
      <c r="SCA1" s="37"/>
      <c r="SCB1" s="37"/>
      <c r="SCC1" s="37"/>
      <c r="SCD1" s="37"/>
      <c r="SCE1" s="37"/>
      <c r="SCF1" s="37"/>
      <c r="SCG1" s="37"/>
      <c r="SCH1" s="37"/>
      <c r="SCI1" s="37"/>
      <c r="SCJ1" s="37"/>
      <c r="SCK1" s="37"/>
      <c r="SCL1" s="17"/>
      <c r="SCM1" s="37"/>
      <c r="SCN1" s="37"/>
      <c r="SCO1" s="37"/>
      <c r="SCP1" s="37"/>
      <c r="SCQ1" s="37"/>
      <c r="SCR1" s="37"/>
      <c r="SCS1" s="37"/>
      <c r="SCT1" s="37"/>
      <c r="SCU1" s="37"/>
      <c r="SCV1" s="37"/>
      <c r="SCW1" s="37"/>
      <c r="SCX1" s="37"/>
      <c r="SCY1" s="37"/>
      <c r="SCZ1" s="37"/>
      <c r="SDA1" s="37"/>
      <c r="SDB1" s="37"/>
      <c r="SDC1" s="37"/>
      <c r="SDD1" s="37"/>
      <c r="SDE1" s="37"/>
      <c r="SDF1" s="37"/>
      <c r="SDG1" s="37"/>
      <c r="SDH1" s="37"/>
      <c r="SDI1" s="37"/>
      <c r="SDJ1" s="37"/>
      <c r="SDK1" s="37"/>
      <c r="SDL1" s="37"/>
      <c r="SDM1" s="37"/>
      <c r="SDN1" s="37"/>
      <c r="SDO1" s="17"/>
      <c r="SDP1" s="37"/>
      <c r="SDQ1" s="37"/>
      <c r="SDR1" s="37"/>
      <c r="SDS1" s="37"/>
      <c r="SDT1" s="37"/>
      <c r="SDU1" s="37"/>
      <c r="SDV1" s="37"/>
      <c r="SDW1" s="37"/>
      <c r="SDX1" s="37"/>
      <c r="SDY1" s="37"/>
      <c r="SDZ1" s="37"/>
      <c r="SEA1" s="37"/>
      <c r="SEB1" s="37"/>
      <c r="SEC1" s="37"/>
      <c r="SED1" s="37"/>
      <c r="SEE1" s="37"/>
      <c r="SEF1" s="37"/>
      <c r="SEG1" s="37"/>
      <c r="SEH1" s="37"/>
      <c r="SEI1" s="37"/>
      <c r="SEJ1" s="37"/>
      <c r="SEK1" s="37"/>
      <c r="SEL1" s="37"/>
      <c r="SEM1" s="37"/>
      <c r="SEN1" s="37"/>
      <c r="SEO1" s="37"/>
      <c r="SEP1" s="37"/>
      <c r="SEQ1" s="37"/>
      <c r="SER1" s="17"/>
      <c r="SES1" s="37"/>
      <c r="SET1" s="37"/>
      <c r="SEU1" s="37"/>
      <c r="SEV1" s="37"/>
      <c r="SEW1" s="37"/>
      <c r="SEX1" s="37"/>
      <c r="SEY1" s="37"/>
      <c r="SEZ1" s="37"/>
      <c r="SFA1" s="37"/>
      <c r="SFB1" s="37"/>
      <c r="SFC1" s="37"/>
      <c r="SFD1" s="37"/>
      <c r="SFE1" s="37"/>
      <c r="SFF1" s="37"/>
      <c r="SFG1" s="37"/>
      <c r="SFH1" s="37"/>
      <c r="SFI1" s="37"/>
      <c r="SFJ1" s="37"/>
      <c r="SFK1" s="37"/>
      <c r="SFL1" s="37"/>
      <c r="SFM1" s="37"/>
      <c r="SFN1" s="37"/>
      <c r="SFO1" s="37"/>
      <c r="SFP1" s="37"/>
      <c r="SFQ1" s="37"/>
      <c r="SFR1" s="37"/>
      <c r="SFS1" s="37"/>
      <c r="SFT1" s="37"/>
      <c r="SFU1" s="17"/>
      <c r="SFV1" s="37"/>
      <c r="SFW1" s="37"/>
      <c r="SFX1" s="37"/>
      <c r="SFY1" s="37"/>
      <c r="SFZ1" s="37"/>
      <c r="SGA1" s="37"/>
      <c r="SGB1" s="37"/>
      <c r="SGC1" s="37"/>
      <c r="SGD1" s="37"/>
      <c r="SGE1" s="37"/>
      <c r="SGF1" s="37"/>
      <c r="SGG1" s="37"/>
      <c r="SGH1" s="37"/>
      <c r="SGI1" s="37"/>
      <c r="SGJ1" s="37"/>
      <c r="SGK1" s="37"/>
      <c r="SGL1" s="37"/>
      <c r="SGM1" s="37"/>
      <c r="SGN1" s="37"/>
      <c r="SGO1" s="37"/>
      <c r="SGP1" s="37"/>
      <c r="SGQ1" s="37"/>
      <c r="SGR1" s="37"/>
      <c r="SGS1" s="37"/>
      <c r="SGT1" s="37"/>
      <c r="SGU1" s="37"/>
      <c r="SGV1" s="37"/>
      <c r="SGW1" s="37"/>
      <c r="SGX1" s="17"/>
      <c r="SGY1" s="37"/>
      <c r="SGZ1" s="37"/>
      <c r="SHA1" s="37"/>
      <c r="SHB1" s="37"/>
      <c r="SHC1" s="37"/>
      <c r="SHD1" s="37"/>
      <c r="SHE1" s="37"/>
      <c r="SHF1" s="37"/>
      <c r="SHG1" s="37"/>
      <c r="SHH1" s="37"/>
      <c r="SHI1" s="37"/>
      <c r="SHJ1" s="37"/>
      <c r="SHK1" s="37"/>
      <c r="SHL1" s="37"/>
      <c r="SHM1" s="37"/>
      <c r="SHN1" s="37"/>
      <c r="SHO1" s="37"/>
      <c r="SHP1" s="37"/>
      <c r="SHQ1" s="37"/>
      <c r="SHR1" s="37"/>
      <c r="SHS1" s="37"/>
      <c r="SHT1" s="37"/>
      <c r="SHU1" s="37"/>
      <c r="SHV1" s="37"/>
      <c r="SHW1" s="37"/>
      <c r="SHX1" s="37"/>
      <c r="SHY1" s="37"/>
      <c r="SHZ1" s="37"/>
      <c r="SIA1" s="17"/>
      <c r="SIB1" s="37"/>
      <c r="SIC1" s="37"/>
      <c r="SID1" s="37"/>
      <c r="SIE1" s="37"/>
      <c r="SIF1" s="37"/>
      <c r="SIG1" s="37"/>
      <c r="SIH1" s="37"/>
      <c r="SII1" s="37"/>
      <c r="SIJ1" s="37"/>
      <c r="SIK1" s="37"/>
      <c r="SIL1" s="37"/>
      <c r="SIM1" s="37"/>
      <c r="SIN1" s="37"/>
      <c r="SIO1" s="37"/>
      <c r="SIP1" s="37"/>
      <c r="SIQ1" s="37"/>
      <c r="SIR1" s="37"/>
      <c r="SIS1" s="37"/>
      <c r="SIT1" s="37"/>
      <c r="SIU1" s="37"/>
      <c r="SIV1" s="37"/>
      <c r="SIW1" s="37"/>
      <c r="SIX1" s="37"/>
      <c r="SIY1" s="37"/>
      <c r="SIZ1" s="37"/>
      <c r="SJA1" s="37"/>
      <c r="SJB1" s="37"/>
      <c r="SJC1" s="37"/>
      <c r="SJD1" s="17"/>
      <c r="SJE1" s="37"/>
      <c r="SJF1" s="37"/>
      <c r="SJG1" s="37"/>
      <c r="SJH1" s="37"/>
      <c r="SJI1" s="37"/>
      <c r="SJJ1" s="37"/>
      <c r="SJK1" s="37"/>
      <c r="SJL1" s="37"/>
      <c r="SJM1" s="37"/>
      <c r="SJN1" s="37"/>
      <c r="SJO1" s="37"/>
      <c r="SJP1" s="37"/>
      <c r="SJQ1" s="37"/>
      <c r="SJR1" s="37"/>
      <c r="SJS1" s="37"/>
      <c r="SJT1" s="37"/>
      <c r="SJU1" s="37"/>
      <c r="SJV1" s="37"/>
      <c r="SJW1" s="37"/>
      <c r="SJX1" s="37"/>
      <c r="SJY1" s="37"/>
      <c r="SJZ1" s="37"/>
      <c r="SKA1" s="37"/>
      <c r="SKB1" s="37"/>
      <c r="SKC1" s="37"/>
      <c r="SKD1" s="37"/>
      <c r="SKE1" s="37"/>
      <c r="SKF1" s="37"/>
      <c r="SKG1" s="17"/>
      <c r="SKH1" s="37"/>
      <c r="SKI1" s="37"/>
      <c r="SKJ1" s="37"/>
      <c r="SKK1" s="37"/>
      <c r="SKL1" s="37"/>
      <c r="SKM1" s="37"/>
      <c r="SKN1" s="37"/>
      <c r="SKO1" s="37"/>
      <c r="SKP1" s="37"/>
      <c r="SKQ1" s="37"/>
      <c r="SKR1" s="37"/>
      <c r="SKS1" s="37"/>
      <c r="SKT1" s="37"/>
      <c r="SKU1" s="37"/>
      <c r="SKV1" s="37"/>
      <c r="SKW1" s="37"/>
      <c r="SKX1" s="37"/>
      <c r="SKY1" s="37"/>
      <c r="SKZ1" s="37"/>
      <c r="SLA1" s="37"/>
      <c r="SLB1" s="37"/>
      <c r="SLC1" s="37"/>
      <c r="SLD1" s="37"/>
      <c r="SLE1" s="37"/>
      <c r="SLF1" s="37"/>
      <c r="SLG1" s="37"/>
      <c r="SLH1" s="37"/>
      <c r="SLI1" s="37"/>
      <c r="SLJ1" s="17"/>
      <c r="SLK1" s="37"/>
      <c r="SLL1" s="37"/>
      <c r="SLM1" s="37"/>
      <c r="SLN1" s="37"/>
      <c r="SLO1" s="37"/>
      <c r="SLP1" s="37"/>
      <c r="SLQ1" s="37"/>
      <c r="SLR1" s="37"/>
      <c r="SLS1" s="37"/>
      <c r="SLT1" s="37"/>
      <c r="SLU1" s="37"/>
      <c r="SLV1" s="37"/>
      <c r="SLW1" s="37"/>
      <c r="SLX1" s="37"/>
      <c r="SLY1" s="37"/>
      <c r="SLZ1" s="37"/>
      <c r="SMA1" s="37"/>
      <c r="SMB1" s="37"/>
      <c r="SMC1" s="37"/>
      <c r="SMD1" s="37"/>
      <c r="SME1" s="37"/>
      <c r="SMF1" s="37"/>
      <c r="SMG1" s="37"/>
      <c r="SMH1" s="37"/>
      <c r="SMI1" s="37"/>
      <c r="SMJ1" s="37"/>
      <c r="SMK1" s="37"/>
      <c r="SML1" s="37"/>
      <c r="SMM1" s="17"/>
      <c r="SMN1" s="37"/>
      <c r="SMO1" s="37"/>
      <c r="SMP1" s="37"/>
      <c r="SMQ1" s="37"/>
      <c r="SMR1" s="37"/>
      <c r="SMS1" s="37"/>
      <c r="SMT1" s="37"/>
      <c r="SMU1" s="37"/>
      <c r="SMV1" s="37"/>
      <c r="SMW1" s="37"/>
      <c r="SMX1" s="37"/>
      <c r="SMY1" s="37"/>
      <c r="SMZ1" s="37"/>
      <c r="SNA1" s="37"/>
      <c r="SNB1" s="37"/>
      <c r="SNC1" s="37"/>
      <c r="SND1" s="37"/>
      <c r="SNE1" s="37"/>
      <c r="SNF1" s="37"/>
      <c r="SNG1" s="37"/>
      <c r="SNH1" s="37"/>
      <c r="SNI1" s="37"/>
      <c r="SNJ1" s="37"/>
      <c r="SNK1" s="37"/>
      <c r="SNL1" s="37"/>
      <c r="SNM1" s="37"/>
      <c r="SNN1" s="37"/>
      <c r="SNO1" s="37"/>
      <c r="SNP1" s="17"/>
      <c r="SNQ1" s="37"/>
      <c r="SNR1" s="37"/>
      <c r="SNS1" s="37"/>
      <c r="SNT1" s="37"/>
      <c r="SNU1" s="37"/>
      <c r="SNV1" s="37"/>
      <c r="SNW1" s="37"/>
      <c r="SNX1" s="37"/>
      <c r="SNY1" s="37"/>
      <c r="SNZ1" s="37"/>
      <c r="SOA1" s="37"/>
      <c r="SOB1" s="37"/>
      <c r="SOC1" s="37"/>
      <c r="SOD1" s="37"/>
      <c r="SOE1" s="37"/>
      <c r="SOF1" s="37"/>
      <c r="SOG1" s="37"/>
      <c r="SOH1" s="37"/>
      <c r="SOI1" s="37"/>
      <c r="SOJ1" s="37"/>
      <c r="SOK1" s="37"/>
      <c r="SOL1" s="37"/>
      <c r="SOM1" s="37"/>
      <c r="SON1" s="37"/>
      <c r="SOO1" s="37"/>
      <c r="SOP1" s="37"/>
      <c r="SOQ1" s="37"/>
      <c r="SOR1" s="37"/>
      <c r="SOS1" s="17"/>
      <c r="SOT1" s="37"/>
      <c r="SOU1" s="37"/>
      <c r="SOV1" s="37"/>
      <c r="SOW1" s="37"/>
      <c r="SOX1" s="37"/>
      <c r="SOY1" s="37"/>
      <c r="SOZ1" s="37"/>
      <c r="SPA1" s="37"/>
      <c r="SPB1" s="37"/>
      <c r="SPC1" s="37"/>
      <c r="SPD1" s="37"/>
      <c r="SPE1" s="37"/>
      <c r="SPF1" s="37"/>
      <c r="SPG1" s="37"/>
      <c r="SPH1" s="37"/>
      <c r="SPI1" s="37"/>
      <c r="SPJ1" s="37"/>
      <c r="SPK1" s="37"/>
      <c r="SPL1" s="37"/>
      <c r="SPM1" s="37"/>
      <c r="SPN1" s="37"/>
      <c r="SPO1" s="37"/>
      <c r="SPP1" s="37"/>
      <c r="SPQ1" s="37"/>
      <c r="SPR1" s="37"/>
      <c r="SPS1" s="37"/>
      <c r="SPT1" s="37"/>
      <c r="SPU1" s="37"/>
      <c r="SPV1" s="17"/>
      <c r="SPW1" s="37"/>
      <c r="SPX1" s="37"/>
      <c r="SPY1" s="37"/>
      <c r="SPZ1" s="37"/>
      <c r="SQA1" s="37"/>
      <c r="SQB1" s="37"/>
      <c r="SQC1" s="37"/>
      <c r="SQD1" s="37"/>
      <c r="SQE1" s="37"/>
      <c r="SQF1" s="37"/>
      <c r="SQG1" s="37"/>
      <c r="SQH1" s="37"/>
      <c r="SQI1" s="37"/>
      <c r="SQJ1" s="37"/>
      <c r="SQK1" s="37"/>
      <c r="SQL1" s="37"/>
      <c r="SQM1" s="37"/>
      <c r="SQN1" s="37"/>
      <c r="SQO1" s="37"/>
      <c r="SQP1" s="37"/>
      <c r="SQQ1" s="37"/>
      <c r="SQR1" s="37"/>
      <c r="SQS1" s="37"/>
      <c r="SQT1" s="37"/>
      <c r="SQU1" s="37"/>
      <c r="SQV1" s="37"/>
      <c r="SQW1" s="37"/>
      <c r="SQX1" s="37"/>
      <c r="SQY1" s="17"/>
      <c r="SQZ1" s="37"/>
      <c r="SRA1" s="37"/>
      <c r="SRB1" s="37"/>
      <c r="SRC1" s="37"/>
      <c r="SRD1" s="37"/>
      <c r="SRE1" s="37"/>
      <c r="SRF1" s="37"/>
      <c r="SRG1" s="37"/>
      <c r="SRH1" s="37"/>
      <c r="SRI1" s="37"/>
      <c r="SRJ1" s="37"/>
      <c r="SRK1" s="37"/>
      <c r="SRL1" s="37"/>
      <c r="SRM1" s="37"/>
      <c r="SRN1" s="37"/>
      <c r="SRO1" s="37"/>
      <c r="SRP1" s="37"/>
      <c r="SRQ1" s="37"/>
      <c r="SRR1" s="37"/>
      <c r="SRS1" s="37"/>
      <c r="SRT1" s="37"/>
      <c r="SRU1" s="37"/>
      <c r="SRV1" s="37"/>
      <c r="SRW1" s="37"/>
      <c r="SRX1" s="37"/>
      <c r="SRY1" s="37"/>
      <c r="SRZ1" s="37"/>
      <c r="SSA1" s="37"/>
      <c r="SSB1" s="17"/>
      <c r="SSC1" s="37"/>
      <c r="SSD1" s="37"/>
      <c r="SSE1" s="37"/>
      <c r="SSF1" s="37"/>
      <c r="SSG1" s="37"/>
      <c r="SSH1" s="37"/>
      <c r="SSI1" s="37"/>
      <c r="SSJ1" s="37"/>
      <c r="SSK1" s="37"/>
      <c r="SSL1" s="37"/>
      <c r="SSM1" s="37"/>
      <c r="SSN1" s="37"/>
      <c r="SSO1" s="37"/>
      <c r="SSP1" s="37"/>
      <c r="SSQ1" s="37"/>
      <c r="SSR1" s="37"/>
      <c r="SSS1" s="37"/>
      <c r="SST1" s="37"/>
      <c r="SSU1" s="37"/>
      <c r="SSV1" s="37"/>
      <c r="SSW1" s="37"/>
      <c r="SSX1" s="37"/>
      <c r="SSY1" s="37"/>
      <c r="SSZ1" s="37"/>
      <c r="STA1" s="37"/>
      <c r="STB1" s="37"/>
      <c r="STC1" s="37"/>
      <c r="STD1" s="37"/>
      <c r="STE1" s="17"/>
      <c r="STF1" s="37"/>
      <c r="STG1" s="37"/>
      <c r="STH1" s="37"/>
      <c r="STI1" s="37"/>
      <c r="STJ1" s="37"/>
      <c r="STK1" s="37"/>
      <c r="STL1" s="37"/>
      <c r="STM1" s="37"/>
      <c r="STN1" s="37"/>
      <c r="STO1" s="37"/>
      <c r="STP1" s="37"/>
      <c r="STQ1" s="37"/>
      <c r="STR1" s="37"/>
      <c r="STS1" s="37"/>
      <c r="STT1" s="37"/>
      <c r="STU1" s="37"/>
      <c r="STV1" s="37"/>
      <c r="STW1" s="37"/>
      <c r="STX1" s="37"/>
      <c r="STY1" s="37"/>
      <c r="STZ1" s="37"/>
      <c r="SUA1" s="37"/>
      <c r="SUB1" s="37"/>
      <c r="SUC1" s="37"/>
      <c r="SUD1" s="37"/>
      <c r="SUE1" s="37"/>
      <c r="SUF1" s="37"/>
      <c r="SUG1" s="37"/>
      <c r="SUH1" s="17"/>
      <c r="SUI1" s="37"/>
      <c r="SUJ1" s="37"/>
      <c r="SUK1" s="37"/>
      <c r="SUL1" s="37"/>
      <c r="SUM1" s="37"/>
      <c r="SUN1" s="37"/>
      <c r="SUO1" s="37"/>
      <c r="SUP1" s="37"/>
      <c r="SUQ1" s="37"/>
      <c r="SUR1" s="37"/>
      <c r="SUS1" s="37"/>
      <c r="SUT1" s="37"/>
      <c r="SUU1" s="37"/>
      <c r="SUV1" s="37"/>
      <c r="SUW1" s="37"/>
      <c r="SUX1" s="37"/>
      <c r="SUY1" s="37"/>
      <c r="SUZ1" s="37"/>
      <c r="SVA1" s="37"/>
      <c r="SVB1" s="37"/>
      <c r="SVC1" s="37"/>
      <c r="SVD1" s="37"/>
      <c r="SVE1" s="37"/>
      <c r="SVF1" s="37"/>
      <c r="SVG1" s="37"/>
      <c r="SVH1" s="37"/>
      <c r="SVI1" s="37"/>
      <c r="SVJ1" s="37"/>
      <c r="SVK1" s="17"/>
      <c r="SVL1" s="37"/>
      <c r="SVM1" s="37"/>
      <c r="SVN1" s="37"/>
      <c r="SVO1" s="37"/>
      <c r="SVP1" s="37"/>
      <c r="SVQ1" s="37"/>
      <c r="SVR1" s="37"/>
      <c r="SVS1" s="37"/>
      <c r="SVT1" s="37"/>
      <c r="SVU1" s="37"/>
      <c r="SVV1" s="37"/>
      <c r="SVW1" s="37"/>
      <c r="SVX1" s="37"/>
      <c r="SVY1" s="37"/>
      <c r="SVZ1" s="37"/>
      <c r="SWA1" s="37"/>
      <c r="SWB1" s="37"/>
      <c r="SWC1" s="37"/>
      <c r="SWD1" s="37"/>
      <c r="SWE1" s="37"/>
      <c r="SWF1" s="37"/>
      <c r="SWG1" s="37"/>
      <c r="SWH1" s="37"/>
      <c r="SWI1" s="37"/>
      <c r="SWJ1" s="37"/>
      <c r="SWK1" s="37"/>
      <c r="SWL1" s="37"/>
      <c r="SWM1" s="37"/>
      <c r="SWN1" s="17"/>
      <c r="SWO1" s="37"/>
      <c r="SWP1" s="37"/>
      <c r="SWQ1" s="37"/>
      <c r="SWR1" s="37"/>
      <c r="SWS1" s="37"/>
      <c r="SWT1" s="37"/>
      <c r="SWU1" s="37"/>
      <c r="SWV1" s="37"/>
      <c r="SWW1" s="37"/>
      <c r="SWX1" s="37"/>
      <c r="SWY1" s="37"/>
      <c r="SWZ1" s="37"/>
      <c r="SXA1" s="37"/>
      <c r="SXB1" s="37"/>
      <c r="SXC1" s="37"/>
      <c r="SXD1" s="37"/>
      <c r="SXE1" s="37"/>
      <c r="SXF1" s="37"/>
      <c r="SXG1" s="37"/>
      <c r="SXH1" s="37"/>
      <c r="SXI1" s="37"/>
      <c r="SXJ1" s="37"/>
      <c r="SXK1" s="37"/>
      <c r="SXL1" s="37"/>
      <c r="SXM1" s="37"/>
      <c r="SXN1" s="37"/>
      <c r="SXO1" s="37"/>
      <c r="SXP1" s="37"/>
      <c r="SXQ1" s="17"/>
      <c r="SXR1" s="37"/>
      <c r="SXS1" s="37"/>
      <c r="SXT1" s="37"/>
      <c r="SXU1" s="37"/>
      <c r="SXV1" s="37"/>
      <c r="SXW1" s="37"/>
      <c r="SXX1" s="37"/>
      <c r="SXY1" s="37"/>
      <c r="SXZ1" s="37"/>
      <c r="SYA1" s="37"/>
      <c r="SYB1" s="37"/>
      <c r="SYC1" s="37"/>
      <c r="SYD1" s="37"/>
      <c r="SYE1" s="37"/>
      <c r="SYF1" s="37"/>
      <c r="SYG1" s="37"/>
      <c r="SYH1" s="37"/>
      <c r="SYI1" s="37"/>
      <c r="SYJ1" s="37"/>
      <c r="SYK1" s="37"/>
      <c r="SYL1" s="37"/>
      <c r="SYM1" s="37"/>
      <c r="SYN1" s="37"/>
      <c r="SYO1" s="37"/>
      <c r="SYP1" s="37"/>
      <c r="SYQ1" s="37"/>
      <c r="SYR1" s="37"/>
      <c r="SYS1" s="37"/>
      <c r="SYT1" s="17"/>
      <c r="SYU1" s="37"/>
      <c r="SYV1" s="37"/>
      <c r="SYW1" s="37"/>
      <c r="SYX1" s="37"/>
      <c r="SYY1" s="37"/>
      <c r="SYZ1" s="37"/>
      <c r="SZA1" s="37"/>
      <c r="SZB1" s="37"/>
      <c r="SZC1" s="37"/>
      <c r="SZD1" s="37"/>
      <c r="SZE1" s="37"/>
      <c r="SZF1" s="37"/>
      <c r="SZG1" s="37"/>
      <c r="SZH1" s="37"/>
      <c r="SZI1" s="37"/>
      <c r="SZJ1" s="37"/>
      <c r="SZK1" s="37"/>
      <c r="SZL1" s="37"/>
      <c r="SZM1" s="37"/>
      <c r="SZN1" s="37"/>
      <c r="SZO1" s="37"/>
      <c r="SZP1" s="37"/>
      <c r="SZQ1" s="37"/>
      <c r="SZR1" s="37"/>
      <c r="SZS1" s="37"/>
      <c r="SZT1" s="37"/>
      <c r="SZU1" s="37"/>
      <c r="SZV1" s="37"/>
      <c r="SZW1" s="17"/>
      <c r="SZX1" s="37"/>
      <c r="SZY1" s="37"/>
      <c r="SZZ1" s="37"/>
      <c r="TAA1" s="37"/>
      <c r="TAB1" s="37"/>
      <c r="TAC1" s="37"/>
      <c r="TAD1" s="37"/>
      <c r="TAE1" s="37"/>
      <c r="TAF1" s="37"/>
      <c r="TAG1" s="37"/>
      <c r="TAH1" s="37"/>
      <c r="TAI1" s="37"/>
      <c r="TAJ1" s="37"/>
      <c r="TAK1" s="37"/>
      <c r="TAL1" s="37"/>
      <c r="TAM1" s="37"/>
      <c r="TAN1" s="37"/>
      <c r="TAO1" s="37"/>
      <c r="TAP1" s="37"/>
      <c r="TAQ1" s="37"/>
      <c r="TAR1" s="37"/>
      <c r="TAS1" s="37"/>
      <c r="TAT1" s="37"/>
      <c r="TAU1" s="37"/>
      <c r="TAV1" s="37"/>
      <c r="TAW1" s="37"/>
      <c r="TAX1" s="37"/>
      <c r="TAY1" s="37"/>
      <c r="TAZ1" s="17"/>
      <c r="TBA1" s="37"/>
      <c r="TBB1" s="37"/>
      <c r="TBC1" s="37"/>
      <c r="TBD1" s="37"/>
      <c r="TBE1" s="37"/>
      <c r="TBF1" s="37"/>
      <c r="TBG1" s="37"/>
      <c r="TBH1" s="37"/>
      <c r="TBI1" s="37"/>
      <c r="TBJ1" s="37"/>
      <c r="TBK1" s="37"/>
      <c r="TBL1" s="37"/>
      <c r="TBM1" s="37"/>
      <c r="TBN1" s="37"/>
      <c r="TBO1" s="37"/>
      <c r="TBP1" s="37"/>
      <c r="TBQ1" s="37"/>
      <c r="TBR1" s="37"/>
      <c r="TBS1" s="37"/>
      <c r="TBT1" s="37"/>
      <c r="TBU1" s="37"/>
      <c r="TBV1" s="37"/>
      <c r="TBW1" s="37"/>
      <c r="TBX1" s="37"/>
      <c r="TBY1" s="37"/>
      <c r="TBZ1" s="37"/>
      <c r="TCA1" s="37"/>
      <c r="TCB1" s="37"/>
      <c r="TCC1" s="17"/>
      <c r="TCD1" s="37"/>
      <c r="TCE1" s="37"/>
      <c r="TCF1" s="37"/>
      <c r="TCG1" s="37"/>
      <c r="TCH1" s="37"/>
      <c r="TCI1" s="37"/>
      <c r="TCJ1" s="37"/>
      <c r="TCK1" s="37"/>
      <c r="TCL1" s="37"/>
      <c r="TCM1" s="37"/>
      <c r="TCN1" s="37"/>
      <c r="TCO1" s="37"/>
      <c r="TCP1" s="37"/>
      <c r="TCQ1" s="37"/>
      <c r="TCR1" s="37"/>
      <c r="TCS1" s="37"/>
      <c r="TCT1" s="37"/>
      <c r="TCU1" s="37"/>
      <c r="TCV1" s="37"/>
      <c r="TCW1" s="37"/>
      <c r="TCX1" s="37"/>
      <c r="TCY1" s="37"/>
      <c r="TCZ1" s="37"/>
      <c r="TDA1" s="37"/>
      <c r="TDB1" s="37"/>
      <c r="TDC1" s="37"/>
      <c r="TDD1" s="37"/>
      <c r="TDE1" s="37"/>
      <c r="TDF1" s="17"/>
      <c r="TDG1" s="37"/>
      <c r="TDH1" s="37"/>
      <c r="TDI1" s="37"/>
      <c r="TDJ1" s="37"/>
      <c r="TDK1" s="37"/>
      <c r="TDL1" s="37"/>
      <c r="TDM1" s="37"/>
      <c r="TDN1" s="37"/>
      <c r="TDO1" s="37"/>
      <c r="TDP1" s="37"/>
      <c r="TDQ1" s="37"/>
      <c r="TDR1" s="37"/>
      <c r="TDS1" s="37"/>
      <c r="TDT1" s="37"/>
      <c r="TDU1" s="37"/>
      <c r="TDV1" s="37"/>
      <c r="TDW1" s="37"/>
      <c r="TDX1" s="37"/>
      <c r="TDY1" s="37"/>
      <c r="TDZ1" s="37"/>
      <c r="TEA1" s="37"/>
      <c r="TEB1" s="37"/>
      <c r="TEC1" s="37"/>
      <c r="TED1" s="37"/>
      <c r="TEE1" s="37"/>
      <c r="TEF1" s="37"/>
      <c r="TEG1" s="37"/>
      <c r="TEH1" s="37"/>
      <c r="TEI1" s="17"/>
      <c r="TEJ1" s="37"/>
      <c r="TEK1" s="37"/>
      <c r="TEL1" s="37"/>
      <c r="TEM1" s="37"/>
      <c r="TEN1" s="37"/>
      <c r="TEO1" s="37"/>
      <c r="TEP1" s="37"/>
      <c r="TEQ1" s="37"/>
      <c r="TER1" s="37"/>
      <c r="TES1" s="37"/>
      <c r="TET1" s="37"/>
      <c r="TEU1" s="37"/>
      <c r="TEV1" s="37"/>
      <c r="TEW1" s="37"/>
      <c r="TEX1" s="37"/>
      <c r="TEY1" s="37"/>
      <c r="TEZ1" s="37"/>
      <c r="TFA1" s="37"/>
      <c r="TFB1" s="37"/>
      <c r="TFC1" s="37"/>
      <c r="TFD1" s="37"/>
      <c r="TFE1" s="37"/>
      <c r="TFF1" s="37"/>
      <c r="TFG1" s="37"/>
      <c r="TFH1" s="37"/>
      <c r="TFI1" s="37"/>
      <c r="TFJ1" s="37"/>
      <c r="TFK1" s="37"/>
      <c r="TFL1" s="17"/>
      <c r="TFM1" s="37"/>
      <c r="TFN1" s="37"/>
      <c r="TFO1" s="37"/>
      <c r="TFP1" s="37"/>
      <c r="TFQ1" s="37"/>
      <c r="TFR1" s="37"/>
      <c r="TFS1" s="37"/>
      <c r="TFT1" s="37"/>
      <c r="TFU1" s="37"/>
      <c r="TFV1" s="37"/>
      <c r="TFW1" s="37"/>
      <c r="TFX1" s="37"/>
      <c r="TFY1" s="37"/>
      <c r="TFZ1" s="37"/>
      <c r="TGA1" s="37"/>
      <c r="TGB1" s="37"/>
      <c r="TGC1" s="37"/>
      <c r="TGD1" s="37"/>
      <c r="TGE1" s="37"/>
      <c r="TGF1" s="37"/>
      <c r="TGG1" s="37"/>
      <c r="TGH1" s="37"/>
      <c r="TGI1" s="37"/>
      <c r="TGJ1" s="37"/>
      <c r="TGK1" s="37"/>
      <c r="TGL1" s="37"/>
      <c r="TGM1" s="37"/>
      <c r="TGN1" s="37"/>
      <c r="TGO1" s="17"/>
      <c r="TGP1" s="37"/>
      <c r="TGQ1" s="37"/>
      <c r="TGR1" s="37"/>
      <c r="TGS1" s="37"/>
      <c r="TGT1" s="37"/>
      <c r="TGU1" s="37"/>
      <c r="TGV1" s="37"/>
      <c r="TGW1" s="37"/>
      <c r="TGX1" s="37"/>
      <c r="TGY1" s="37"/>
      <c r="TGZ1" s="37"/>
      <c r="THA1" s="37"/>
      <c r="THB1" s="37"/>
      <c r="THC1" s="37"/>
      <c r="THD1" s="37"/>
      <c r="THE1" s="37"/>
      <c r="THF1" s="37"/>
      <c r="THG1" s="37"/>
      <c r="THH1" s="37"/>
      <c r="THI1" s="37"/>
      <c r="THJ1" s="37"/>
      <c r="THK1" s="37"/>
      <c r="THL1" s="37"/>
      <c r="THM1" s="37"/>
      <c r="THN1" s="37"/>
      <c r="THO1" s="37"/>
      <c r="THP1" s="37"/>
      <c r="THQ1" s="37"/>
      <c r="THR1" s="17"/>
      <c r="THS1" s="37"/>
      <c r="THT1" s="37"/>
      <c r="THU1" s="37"/>
      <c r="THV1" s="37"/>
      <c r="THW1" s="37"/>
      <c r="THX1" s="37"/>
      <c r="THY1" s="37"/>
      <c r="THZ1" s="37"/>
      <c r="TIA1" s="37"/>
      <c r="TIB1" s="37"/>
      <c r="TIC1" s="37"/>
      <c r="TID1" s="37"/>
      <c r="TIE1" s="37"/>
      <c r="TIF1" s="37"/>
      <c r="TIG1" s="37"/>
      <c r="TIH1" s="37"/>
      <c r="TII1" s="37"/>
      <c r="TIJ1" s="37"/>
      <c r="TIK1" s="37"/>
      <c r="TIL1" s="37"/>
      <c r="TIM1" s="37"/>
      <c r="TIN1" s="37"/>
      <c r="TIO1" s="37"/>
      <c r="TIP1" s="37"/>
      <c r="TIQ1" s="37"/>
      <c r="TIR1" s="37"/>
      <c r="TIS1" s="37"/>
      <c r="TIT1" s="37"/>
      <c r="TIU1" s="17"/>
      <c r="TIV1" s="37"/>
      <c r="TIW1" s="37"/>
      <c r="TIX1" s="37"/>
      <c r="TIY1" s="37"/>
      <c r="TIZ1" s="37"/>
      <c r="TJA1" s="37"/>
      <c r="TJB1" s="37"/>
      <c r="TJC1" s="37"/>
      <c r="TJD1" s="37"/>
      <c r="TJE1" s="37"/>
      <c r="TJF1" s="37"/>
      <c r="TJG1" s="37"/>
      <c r="TJH1" s="37"/>
      <c r="TJI1" s="37"/>
      <c r="TJJ1" s="37"/>
      <c r="TJK1" s="37"/>
      <c r="TJL1" s="37"/>
      <c r="TJM1" s="37"/>
      <c r="TJN1" s="37"/>
      <c r="TJO1" s="37"/>
      <c r="TJP1" s="37"/>
      <c r="TJQ1" s="37"/>
      <c r="TJR1" s="37"/>
      <c r="TJS1" s="37"/>
      <c r="TJT1" s="37"/>
      <c r="TJU1" s="37"/>
      <c r="TJV1" s="37"/>
      <c r="TJW1" s="37"/>
      <c r="TJX1" s="17"/>
      <c r="TJY1" s="37"/>
      <c r="TJZ1" s="37"/>
      <c r="TKA1" s="37"/>
      <c r="TKB1" s="37"/>
      <c r="TKC1" s="37"/>
      <c r="TKD1" s="37"/>
      <c r="TKE1" s="37"/>
      <c r="TKF1" s="37"/>
      <c r="TKG1" s="37"/>
      <c r="TKH1" s="37"/>
      <c r="TKI1" s="37"/>
      <c r="TKJ1" s="37"/>
      <c r="TKK1" s="37"/>
      <c r="TKL1" s="37"/>
      <c r="TKM1" s="37"/>
      <c r="TKN1" s="37"/>
      <c r="TKO1" s="37"/>
      <c r="TKP1" s="37"/>
      <c r="TKQ1" s="37"/>
      <c r="TKR1" s="37"/>
      <c r="TKS1" s="37"/>
      <c r="TKT1" s="37"/>
      <c r="TKU1" s="37"/>
      <c r="TKV1" s="37"/>
      <c r="TKW1" s="37"/>
      <c r="TKX1" s="37"/>
      <c r="TKY1" s="37"/>
      <c r="TKZ1" s="37"/>
      <c r="TLA1" s="17"/>
      <c r="TLB1" s="37"/>
      <c r="TLC1" s="37"/>
      <c r="TLD1" s="37"/>
      <c r="TLE1" s="37"/>
      <c r="TLF1" s="37"/>
      <c r="TLG1" s="37"/>
      <c r="TLH1" s="37"/>
      <c r="TLI1" s="37"/>
      <c r="TLJ1" s="37"/>
      <c r="TLK1" s="37"/>
      <c r="TLL1" s="37"/>
      <c r="TLM1" s="37"/>
      <c r="TLN1" s="37"/>
      <c r="TLO1" s="37"/>
      <c r="TLP1" s="37"/>
      <c r="TLQ1" s="37"/>
      <c r="TLR1" s="37"/>
      <c r="TLS1" s="37"/>
      <c r="TLT1" s="37"/>
      <c r="TLU1" s="37"/>
      <c r="TLV1" s="37"/>
      <c r="TLW1" s="37"/>
      <c r="TLX1" s="37"/>
      <c r="TLY1" s="37"/>
      <c r="TLZ1" s="37"/>
      <c r="TMA1" s="37"/>
      <c r="TMB1" s="37"/>
      <c r="TMC1" s="37"/>
      <c r="TMD1" s="17"/>
      <c r="TME1" s="37"/>
      <c r="TMF1" s="37"/>
      <c r="TMG1" s="37"/>
      <c r="TMH1" s="37"/>
      <c r="TMI1" s="37"/>
      <c r="TMJ1" s="37"/>
      <c r="TMK1" s="37"/>
      <c r="TML1" s="37"/>
      <c r="TMM1" s="37"/>
      <c r="TMN1" s="37"/>
      <c r="TMO1" s="37"/>
      <c r="TMP1" s="37"/>
      <c r="TMQ1" s="37"/>
      <c r="TMR1" s="37"/>
      <c r="TMS1" s="37"/>
      <c r="TMT1" s="37"/>
      <c r="TMU1" s="37"/>
      <c r="TMV1" s="37"/>
      <c r="TMW1" s="37"/>
      <c r="TMX1" s="37"/>
      <c r="TMY1" s="37"/>
      <c r="TMZ1" s="37"/>
      <c r="TNA1" s="37"/>
      <c r="TNB1" s="37"/>
      <c r="TNC1" s="37"/>
      <c r="TND1" s="37"/>
      <c r="TNE1" s="37"/>
      <c r="TNF1" s="37"/>
      <c r="TNG1" s="17"/>
      <c r="TNH1" s="37"/>
      <c r="TNI1" s="37"/>
      <c r="TNJ1" s="37"/>
      <c r="TNK1" s="37"/>
      <c r="TNL1" s="37"/>
      <c r="TNM1" s="37"/>
      <c r="TNN1" s="37"/>
      <c r="TNO1" s="37"/>
      <c r="TNP1" s="37"/>
      <c r="TNQ1" s="37"/>
      <c r="TNR1" s="37"/>
      <c r="TNS1" s="37"/>
      <c r="TNT1" s="37"/>
      <c r="TNU1" s="37"/>
      <c r="TNV1" s="37"/>
      <c r="TNW1" s="37"/>
      <c r="TNX1" s="37"/>
      <c r="TNY1" s="37"/>
      <c r="TNZ1" s="37"/>
      <c r="TOA1" s="37"/>
      <c r="TOB1" s="37"/>
      <c r="TOC1" s="37"/>
      <c r="TOD1" s="37"/>
      <c r="TOE1" s="37"/>
      <c r="TOF1" s="37"/>
      <c r="TOG1" s="37"/>
      <c r="TOH1" s="37"/>
      <c r="TOI1" s="37"/>
      <c r="TOJ1" s="17"/>
      <c r="TOK1" s="37"/>
      <c r="TOL1" s="37"/>
      <c r="TOM1" s="37"/>
      <c r="TON1" s="37"/>
      <c r="TOO1" s="37"/>
      <c r="TOP1" s="37"/>
      <c r="TOQ1" s="37"/>
      <c r="TOR1" s="37"/>
      <c r="TOS1" s="37"/>
      <c r="TOT1" s="37"/>
      <c r="TOU1" s="37"/>
      <c r="TOV1" s="37"/>
      <c r="TOW1" s="37"/>
      <c r="TOX1" s="37"/>
      <c r="TOY1" s="37"/>
      <c r="TOZ1" s="37"/>
      <c r="TPA1" s="37"/>
      <c r="TPB1" s="37"/>
      <c r="TPC1" s="37"/>
      <c r="TPD1" s="37"/>
      <c r="TPE1" s="37"/>
      <c r="TPF1" s="37"/>
      <c r="TPG1" s="37"/>
      <c r="TPH1" s="37"/>
      <c r="TPI1" s="37"/>
      <c r="TPJ1" s="37"/>
      <c r="TPK1" s="37"/>
      <c r="TPL1" s="37"/>
      <c r="TPM1" s="17"/>
      <c r="TPN1" s="37"/>
      <c r="TPO1" s="37"/>
      <c r="TPP1" s="37"/>
      <c r="TPQ1" s="37"/>
      <c r="TPR1" s="37"/>
      <c r="TPS1" s="37"/>
      <c r="TPT1" s="37"/>
      <c r="TPU1" s="37"/>
      <c r="TPV1" s="37"/>
      <c r="TPW1" s="37"/>
      <c r="TPX1" s="37"/>
      <c r="TPY1" s="37"/>
      <c r="TPZ1" s="37"/>
      <c r="TQA1" s="37"/>
      <c r="TQB1" s="37"/>
      <c r="TQC1" s="37"/>
      <c r="TQD1" s="37"/>
      <c r="TQE1" s="37"/>
      <c r="TQF1" s="37"/>
      <c r="TQG1" s="37"/>
      <c r="TQH1" s="37"/>
      <c r="TQI1" s="37"/>
      <c r="TQJ1" s="37"/>
      <c r="TQK1" s="37"/>
      <c r="TQL1" s="37"/>
      <c r="TQM1" s="37"/>
      <c r="TQN1" s="37"/>
      <c r="TQO1" s="37"/>
      <c r="TQP1" s="17"/>
      <c r="TQQ1" s="37"/>
      <c r="TQR1" s="37"/>
      <c r="TQS1" s="37"/>
      <c r="TQT1" s="37"/>
      <c r="TQU1" s="37"/>
      <c r="TQV1" s="37"/>
      <c r="TQW1" s="37"/>
      <c r="TQX1" s="37"/>
      <c r="TQY1" s="37"/>
      <c r="TQZ1" s="37"/>
      <c r="TRA1" s="37"/>
      <c r="TRB1" s="37"/>
      <c r="TRC1" s="37"/>
      <c r="TRD1" s="37"/>
      <c r="TRE1" s="37"/>
      <c r="TRF1" s="37"/>
      <c r="TRG1" s="37"/>
      <c r="TRH1" s="37"/>
      <c r="TRI1" s="37"/>
      <c r="TRJ1" s="37"/>
      <c r="TRK1" s="37"/>
      <c r="TRL1" s="37"/>
      <c r="TRM1" s="37"/>
      <c r="TRN1" s="37"/>
      <c r="TRO1" s="37"/>
      <c r="TRP1" s="37"/>
      <c r="TRQ1" s="37"/>
      <c r="TRR1" s="37"/>
      <c r="TRS1" s="17"/>
      <c r="TRT1" s="37"/>
      <c r="TRU1" s="37"/>
      <c r="TRV1" s="37"/>
      <c r="TRW1" s="37"/>
      <c r="TRX1" s="37"/>
      <c r="TRY1" s="37"/>
      <c r="TRZ1" s="37"/>
      <c r="TSA1" s="37"/>
      <c r="TSB1" s="37"/>
      <c r="TSC1" s="37"/>
      <c r="TSD1" s="37"/>
      <c r="TSE1" s="37"/>
      <c r="TSF1" s="37"/>
      <c r="TSG1" s="37"/>
      <c r="TSH1" s="37"/>
      <c r="TSI1" s="37"/>
      <c r="TSJ1" s="37"/>
      <c r="TSK1" s="37"/>
      <c r="TSL1" s="37"/>
      <c r="TSM1" s="37"/>
      <c r="TSN1" s="37"/>
      <c r="TSO1" s="37"/>
      <c r="TSP1" s="37"/>
      <c r="TSQ1" s="37"/>
      <c r="TSR1" s="37"/>
      <c r="TSS1" s="37"/>
      <c r="TST1" s="37"/>
      <c r="TSU1" s="37"/>
      <c r="TSV1" s="17"/>
      <c r="TSW1" s="37"/>
      <c r="TSX1" s="37"/>
      <c r="TSY1" s="37"/>
      <c r="TSZ1" s="37"/>
      <c r="TTA1" s="37"/>
      <c r="TTB1" s="37"/>
      <c r="TTC1" s="37"/>
      <c r="TTD1" s="37"/>
      <c r="TTE1" s="37"/>
      <c r="TTF1" s="37"/>
      <c r="TTG1" s="37"/>
      <c r="TTH1" s="37"/>
      <c r="TTI1" s="37"/>
      <c r="TTJ1" s="37"/>
      <c r="TTK1" s="37"/>
      <c r="TTL1" s="37"/>
      <c r="TTM1" s="37"/>
      <c r="TTN1" s="37"/>
      <c r="TTO1" s="37"/>
      <c r="TTP1" s="37"/>
      <c r="TTQ1" s="37"/>
      <c r="TTR1" s="37"/>
      <c r="TTS1" s="37"/>
      <c r="TTT1" s="37"/>
      <c r="TTU1" s="37"/>
      <c r="TTV1" s="37"/>
      <c r="TTW1" s="37"/>
      <c r="TTX1" s="37"/>
      <c r="TTY1" s="17"/>
      <c r="TTZ1" s="37"/>
      <c r="TUA1" s="37"/>
      <c r="TUB1" s="37"/>
      <c r="TUC1" s="37"/>
      <c r="TUD1" s="37"/>
      <c r="TUE1" s="37"/>
      <c r="TUF1" s="37"/>
      <c r="TUG1" s="37"/>
      <c r="TUH1" s="37"/>
      <c r="TUI1" s="37"/>
      <c r="TUJ1" s="37"/>
      <c r="TUK1" s="37"/>
      <c r="TUL1" s="37"/>
      <c r="TUM1" s="37"/>
      <c r="TUN1" s="37"/>
      <c r="TUO1" s="37"/>
      <c r="TUP1" s="37"/>
      <c r="TUQ1" s="37"/>
      <c r="TUR1" s="37"/>
      <c r="TUS1" s="37"/>
      <c r="TUT1" s="37"/>
      <c r="TUU1" s="37"/>
      <c r="TUV1" s="37"/>
      <c r="TUW1" s="37"/>
      <c r="TUX1" s="37"/>
      <c r="TUY1" s="37"/>
      <c r="TUZ1" s="37"/>
      <c r="TVA1" s="37"/>
      <c r="TVB1" s="17"/>
      <c r="TVC1" s="37"/>
      <c r="TVD1" s="37"/>
      <c r="TVE1" s="37"/>
      <c r="TVF1" s="37"/>
      <c r="TVG1" s="37"/>
      <c r="TVH1" s="37"/>
      <c r="TVI1" s="37"/>
      <c r="TVJ1" s="37"/>
      <c r="TVK1" s="37"/>
      <c r="TVL1" s="37"/>
      <c r="TVM1" s="37"/>
      <c r="TVN1" s="37"/>
      <c r="TVO1" s="37"/>
      <c r="TVP1" s="37"/>
      <c r="TVQ1" s="37"/>
      <c r="TVR1" s="37"/>
      <c r="TVS1" s="37"/>
      <c r="TVT1" s="37"/>
      <c r="TVU1" s="37"/>
      <c r="TVV1" s="37"/>
      <c r="TVW1" s="37"/>
      <c r="TVX1" s="37"/>
      <c r="TVY1" s="37"/>
      <c r="TVZ1" s="37"/>
      <c r="TWA1" s="37"/>
      <c r="TWB1" s="37"/>
      <c r="TWC1" s="37"/>
      <c r="TWD1" s="37"/>
      <c r="TWE1" s="17"/>
      <c r="TWF1" s="37"/>
      <c r="TWG1" s="37"/>
      <c r="TWH1" s="37"/>
      <c r="TWI1" s="37"/>
      <c r="TWJ1" s="37"/>
      <c r="TWK1" s="37"/>
      <c r="TWL1" s="37"/>
      <c r="TWM1" s="37"/>
      <c r="TWN1" s="37"/>
      <c r="TWO1" s="37"/>
      <c r="TWP1" s="37"/>
      <c r="TWQ1" s="37"/>
      <c r="TWR1" s="37"/>
      <c r="TWS1" s="37"/>
      <c r="TWT1" s="37"/>
      <c r="TWU1" s="37"/>
      <c r="TWV1" s="37"/>
      <c r="TWW1" s="37"/>
      <c r="TWX1" s="37"/>
      <c r="TWY1" s="37"/>
      <c r="TWZ1" s="37"/>
      <c r="TXA1" s="37"/>
      <c r="TXB1" s="37"/>
      <c r="TXC1" s="37"/>
      <c r="TXD1" s="37"/>
      <c r="TXE1" s="37"/>
      <c r="TXF1" s="37"/>
      <c r="TXG1" s="37"/>
      <c r="TXH1" s="17"/>
      <c r="TXI1" s="37"/>
      <c r="TXJ1" s="37"/>
      <c r="TXK1" s="37"/>
      <c r="TXL1" s="37"/>
      <c r="TXM1" s="37"/>
      <c r="TXN1" s="37"/>
      <c r="TXO1" s="37"/>
      <c r="TXP1" s="37"/>
      <c r="TXQ1" s="37"/>
      <c r="TXR1" s="37"/>
      <c r="TXS1" s="37"/>
      <c r="TXT1" s="37"/>
      <c r="TXU1" s="37"/>
      <c r="TXV1" s="37"/>
      <c r="TXW1" s="37"/>
      <c r="TXX1" s="37"/>
      <c r="TXY1" s="37"/>
      <c r="TXZ1" s="37"/>
      <c r="TYA1" s="37"/>
      <c r="TYB1" s="37"/>
      <c r="TYC1" s="37"/>
      <c r="TYD1" s="37"/>
      <c r="TYE1" s="37"/>
      <c r="TYF1" s="37"/>
      <c r="TYG1" s="37"/>
      <c r="TYH1" s="37"/>
      <c r="TYI1" s="37"/>
      <c r="TYJ1" s="37"/>
      <c r="TYK1" s="17"/>
      <c r="TYL1" s="37"/>
      <c r="TYM1" s="37"/>
      <c r="TYN1" s="37"/>
      <c r="TYO1" s="37"/>
      <c r="TYP1" s="37"/>
      <c r="TYQ1" s="37"/>
      <c r="TYR1" s="37"/>
      <c r="TYS1" s="37"/>
      <c r="TYT1" s="37"/>
      <c r="TYU1" s="37"/>
      <c r="TYV1" s="37"/>
      <c r="TYW1" s="37"/>
      <c r="TYX1" s="37"/>
      <c r="TYY1" s="37"/>
      <c r="TYZ1" s="37"/>
      <c r="TZA1" s="37"/>
      <c r="TZB1" s="37"/>
      <c r="TZC1" s="37"/>
      <c r="TZD1" s="37"/>
      <c r="TZE1" s="37"/>
      <c r="TZF1" s="37"/>
      <c r="TZG1" s="37"/>
      <c r="TZH1" s="37"/>
      <c r="TZI1" s="37"/>
      <c r="TZJ1" s="37"/>
      <c r="TZK1" s="37"/>
      <c r="TZL1" s="37"/>
      <c r="TZM1" s="37"/>
      <c r="TZN1" s="17"/>
      <c r="TZO1" s="37"/>
      <c r="TZP1" s="37"/>
      <c r="TZQ1" s="37"/>
      <c r="TZR1" s="37"/>
      <c r="TZS1" s="37"/>
      <c r="TZT1" s="37"/>
      <c r="TZU1" s="37"/>
      <c r="TZV1" s="37"/>
      <c r="TZW1" s="37"/>
      <c r="TZX1" s="37"/>
      <c r="TZY1" s="37"/>
      <c r="TZZ1" s="37"/>
      <c r="UAA1" s="37"/>
      <c r="UAB1" s="37"/>
      <c r="UAC1" s="37"/>
      <c r="UAD1" s="37"/>
      <c r="UAE1" s="37"/>
      <c r="UAF1" s="37"/>
      <c r="UAG1" s="37"/>
      <c r="UAH1" s="37"/>
      <c r="UAI1" s="37"/>
      <c r="UAJ1" s="37"/>
      <c r="UAK1" s="37"/>
      <c r="UAL1" s="37"/>
      <c r="UAM1" s="37"/>
      <c r="UAN1" s="37"/>
      <c r="UAO1" s="37"/>
      <c r="UAP1" s="37"/>
      <c r="UAQ1" s="17"/>
      <c r="UAR1" s="37"/>
      <c r="UAS1" s="37"/>
      <c r="UAT1" s="37"/>
      <c r="UAU1" s="37"/>
      <c r="UAV1" s="37"/>
      <c r="UAW1" s="37"/>
      <c r="UAX1" s="37"/>
      <c r="UAY1" s="37"/>
      <c r="UAZ1" s="37"/>
      <c r="UBA1" s="37"/>
      <c r="UBB1" s="37"/>
      <c r="UBC1" s="37"/>
      <c r="UBD1" s="37"/>
      <c r="UBE1" s="37"/>
      <c r="UBF1" s="37"/>
      <c r="UBG1" s="37"/>
      <c r="UBH1" s="37"/>
      <c r="UBI1" s="37"/>
      <c r="UBJ1" s="37"/>
      <c r="UBK1" s="37"/>
      <c r="UBL1" s="37"/>
      <c r="UBM1" s="37"/>
      <c r="UBN1" s="37"/>
      <c r="UBO1" s="37"/>
      <c r="UBP1" s="37"/>
      <c r="UBQ1" s="37"/>
      <c r="UBR1" s="37"/>
      <c r="UBS1" s="37"/>
      <c r="UBT1" s="17"/>
      <c r="UBU1" s="37"/>
      <c r="UBV1" s="37"/>
      <c r="UBW1" s="37"/>
      <c r="UBX1" s="37"/>
      <c r="UBY1" s="37"/>
      <c r="UBZ1" s="37"/>
      <c r="UCA1" s="37"/>
      <c r="UCB1" s="37"/>
      <c r="UCC1" s="37"/>
      <c r="UCD1" s="37"/>
      <c r="UCE1" s="37"/>
      <c r="UCF1" s="37"/>
      <c r="UCG1" s="37"/>
      <c r="UCH1" s="37"/>
      <c r="UCI1" s="37"/>
      <c r="UCJ1" s="37"/>
      <c r="UCK1" s="37"/>
      <c r="UCL1" s="37"/>
      <c r="UCM1" s="37"/>
      <c r="UCN1" s="37"/>
      <c r="UCO1" s="37"/>
      <c r="UCP1" s="37"/>
      <c r="UCQ1" s="37"/>
      <c r="UCR1" s="37"/>
      <c r="UCS1" s="37"/>
      <c r="UCT1" s="37"/>
      <c r="UCU1" s="37"/>
      <c r="UCV1" s="37"/>
      <c r="UCW1" s="17"/>
      <c r="UCX1" s="37"/>
      <c r="UCY1" s="37"/>
      <c r="UCZ1" s="37"/>
      <c r="UDA1" s="37"/>
      <c r="UDB1" s="37"/>
      <c r="UDC1" s="37"/>
      <c r="UDD1" s="37"/>
      <c r="UDE1" s="37"/>
      <c r="UDF1" s="37"/>
      <c r="UDG1" s="37"/>
      <c r="UDH1" s="37"/>
      <c r="UDI1" s="37"/>
      <c r="UDJ1" s="37"/>
      <c r="UDK1" s="37"/>
      <c r="UDL1" s="37"/>
      <c r="UDM1" s="37"/>
      <c r="UDN1" s="37"/>
      <c r="UDO1" s="37"/>
      <c r="UDP1" s="37"/>
      <c r="UDQ1" s="37"/>
      <c r="UDR1" s="37"/>
      <c r="UDS1" s="37"/>
      <c r="UDT1" s="37"/>
      <c r="UDU1" s="37"/>
      <c r="UDV1" s="37"/>
      <c r="UDW1" s="37"/>
      <c r="UDX1" s="37"/>
      <c r="UDY1" s="37"/>
      <c r="UDZ1" s="17"/>
      <c r="UEA1" s="37"/>
      <c r="UEB1" s="37"/>
      <c r="UEC1" s="37"/>
      <c r="UED1" s="37"/>
      <c r="UEE1" s="37"/>
      <c r="UEF1" s="37"/>
      <c r="UEG1" s="37"/>
      <c r="UEH1" s="37"/>
      <c r="UEI1" s="37"/>
      <c r="UEJ1" s="37"/>
      <c r="UEK1" s="37"/>
      <c r="UEL1" s="37"/>
      <c r="UEM1" s="37"/>
      <c r="UEN1" s="37"/>
      <c r="UEO1" s="37"/>
      <c r="UEP1" s="37"/>
      <c r="UEQ1" s="37"/>
      <c r="UER1" s="37"/>
      <c r="UES1" s="37"/>
      <c r="UET1" s="37"/>
      <c r="UEU1" s="37"/>
      <c r="UEV1" s="37"/>
      <c r="UEW1" s="37"/>
      <c r="UEX1" s="37"/>
      <c r="UEY1" s="37"/>
      <c r="UEZ1" s="37"/>
      <c r="UFA1" s="37"/>
      <c r="UFB1" s="37"/>
      <c r="UFC1" s="17"/>
      <c r="UFD1" s="37"/>
      <c r="UFE1" s="37"/>
      <c r="UFF1" s="37"/>
      <c r="UFG1" s="37"/>
      <c r="UFH1" s="37"/>
      <c r="UFI1" s="37"/>
      <c r="UFJ1" s="37"/>
      <c r="UFK1" s="37"/>
      <c r="UFL1" s="37"/>
      <c r="UFM1" s="37"/>
      <c r="UFN1" s="37"/>
      <c r="UFO1" s="37"/>
      <c r="UFP1" s="37"/>
      <c r="UFQ1" s="37"/>
      <c r="UFR1" s="37"/>
      <c r="UFS1" s="37"/>
      <c r="UFT1" s="37"/>
      <c r="UFU1" s="37"/>
      <c r="UFV1" s="37"/>
      <c r="UFW1" s="37"/>
      <c r="UFX1" s="37"/>
      <c r="UFY1" s="37"/>
      <c r="UFZ1" s="37"/>
      <c r="UGA1" s="37"/>
      <c r="UGB1" s="37"/>
      <c r="UGC1" s="37"/>
      <c r="UGD1" s="37"/>
      <c r="UGE1" s="37"/>
      <c r="UGF1" s="17"/>
      <c r="UGG1" s="37"/>
      <c r="UGH1" s="37"/>
      <c r="UGI1" s="37"/>
      <c r="UGJ1" s="37"/>
      <c r="UGK1" s="37"/>
      <c r="UGL1" s="37"/>
      <c r="UGM1" s="37"/>
      <c r="UGN1" s="37"/>
      <c r="UGO1" s="37"/>
      <c r="UGP1" s="37"/>
      <c r="UGQ1" s="37"/>
      <c r="UGR1" s="37"/>
      <c r="UGS1" s="37"/>
      <c r="UGT1" s="37"/>
      <c r="UGU1" s="37"/>
      <c r="UGV1" s="37"/>
      <c r="UGW1" s="37"/>
      <c r="UGX1" s="37"/>
      <c r="UGY1" s="37"/>
      <c r="UGZ1" s="37"/>
      <c r="UHA1" s="37"/>
      <c r="UHB1" s="37"/>
      <c r="UHC1" s="37"/>
      <c r="UHD1" s="37"/>
      <c r="UHE1" s="37"/>
      <c r="UHF1" s="37"/>
      <c r="UHG1" s="37"/>
      <c r="UHH1" s="37"/>
      <c r="UHI1" s="17"/>
      <c r="UHJ1" s="37"/>
      <c r="UHK1" s="37"/>
      <c r="UHL1" s="37"/>
      <c r="UHM1" s="37"/>
      <c r="UHN1" s="37"/>
      <c r="UHO1" s="37"/>
      <c r="UHP1" s="37"/>
      <c r="UHQ1" s="37"/>
      <c r="UHR1" s="37"/>
      <c r="UHS1" s="37"/>
      <c r="UHT1" s="37"/>
      <c r="UHU1" s="37"/>
      <c r="UHV1" s="37"/>
      <c r="UHW1" s="37"/>
      <c r="UHX1" s="37"/>
      <c r="UHY1" s="37"/>
      <c r="UHZ1" s="37"/>
      <c r="UIA1" s="37"/>
      <c r="UIB1" s="37"/>
      <c r="UIC1" s="37"/>
      <c r="UID1" s="37"/>
      <c r="UIE1" s="37"/>
      <c r="UIF1" s="37"/>
      <c r="UIG1" s="37"/>
      <c r="UIH1" s="37"/>
      <c r="UII1" s="37"/>
      <c r="UIJ1" s="37"/>
      <c r="UIK1" s="37"/>
      <c r="UIL1" s="17"/>
      <c r="UIM1" s="37"/>
      <c r="UIN1" s="37"/>
      <c r="UIO1" s="37"/>
      <c r="UIP1" s="37"/>
      <c r="UIQ1" s="37"/>
      <c r="UIR1" s="37"/>
      <c r="UIS1" s="37"/>
      <c r="UIT1" s="37"/>
      <c r="UIU1" s="37"/>
      <c r="UIV1" s="37"/>
      <c r="UIW1" s="37"/>
      <c r="UIX1" s="37"/>
      <c r="UIY1" s="37"/>
      <c r="UIZ1" s="37"/>
      <c r="UJA1" s="37"/>
      <c r="UJB1" s="37"/>
      <c r="UJC1" s="37"/>
      <c r="UJD1" s="37"/>
      <c r="UJE1" s="37"/>
      <c r="UJF1" s="37"/>
      <c r="UJG1" s="37"/>
      <c r="UJH1" s="37"/>
      <c r="UJI1" s="37"/>
      <c r="UJJ1" s="37"/>
      <c r="UJK1" s="37"/>
      <c r="UJL1" s="37"/>
      <c r="UJM1" s="37"/>
      <c r="UJN1" s="37"/>
      <c r="UJO1" s="17"/>
      <c r="UJP1" s="37"/>
      <c r="UJQ1" s="37"/>
      <c r="UJR1" s="37"/>
      <c r="UJS1" s="37"/>
      <c r="UJT1" s="37"/>
      <c r="UJU1" s="37"/>
      <c r="UJV1" s="37"/>
      <c r="UJW1" s="37"/>
      <c r="UJX1" s="37"/>
      <c r="UJY1" s="37"/>
      <c r="UJZ1" s="37"/>
      <c r="UKA1" s="37"/>
      <c r="UKB1" s="37"/>
      <c r="UKC1" s="37"/>
      <c r="UKD1" s="37"/>
      <c r="UKE1" s="37"/>
      <c r="UKF1" s="37"/>
      <c r="UKG1" s="37"/>
      <c r="UKH1" s="37"/>
      <c r="UKI1" s="37"/>
      <c r="UKJ1" s="37"/>
      <c r="UKK1" s="37"/>
      <c r="UKL1" s="37"/>
      <c r="UKM1" s="37"/>
      <c r="UKN1" s="37"/>
      <c r="UKO1" s="37"/>
      <c r="UKP1" s="37"/>
      <c r="UKQ1" s="37"/>
      <c r="UKR1" s="17"/>
      <c r="UKS1" s="37"/>
      <c r="UKT1" s="37"/>
      <c r="UKU1" s="37"/>
      <c r="UKV1" s="37"/>
      <c r="UKW1" s="37"/>
      <c r="UKX1" s="37"/>
      <c r="UKY1" s="37"/>
      <c r="UKZ1" s="37"/>
      <c r="ULA1" s="37"/>
      <c r="ULB1" s="37"/>
      <c r="ULC1" s="37"/>
      <c r="ULD1" s="37"/>
      <c r="ULE1" s="37"/>
      <c r="ULF1" s="37"/>
      <c r="ULG1" s="37"/>
      <c r="ULH1" s="37"/>
      <c r="ULI1" s="37"/>
      <c r="ULJ1" s="37"/>
      <c r="ULK1" s="37"/>
      <c r="ULL1" s="37"/>
      <c r="ULM1" s="37"/>
      <c r="ULN1" s="37"/>
      <c r="ULO1" s="37"/>
      <c r="ULP1" s="37"/>
      <c r="ULQ1" s="37"/>
      <c r="ULR1" s="37"/>
      <c r="ULS1" s="37"/>
      <c r="ULT1" s="37"/>
      <c r="ULU1" s="17"/>
      <c r="ULV1" s="37"/>
      <c r="ULW1" s="37"/>
      <c r="ULX1" s="37"/>
      <c r="ULY1" s="37"/>
      <c r="ULZ1" s="37"/>
      <c r="UMA1" s="37"/>
      <c r="UMB1" s="37"/>
      <c r="UMC1" s="37"/>
      <c r="UMD1" s="37"/>
      <c r="UME1" s="37"/>
      <c r="UMF1" s="37"/>
      <c r="UMG1" s="37"/>
      <c r="UMH1" s="37"/>
      <c r="UMI1" s="37"/>
      <c r="UMJ1" s="37"/>
      <c r="UMK1" s="37"/>
      <c r="UML1" s="37"/>
      <c r="UMM1" s="37"/>
      <c r="UMN1" s="37"/>
      <c r="UMO1" s="37"/>
      <c r="UMP1" s="37"/>
      <c r="UMQ1" s="37"/>
      <c r="UMR1" s="37"/>
      <c r="UMS1" s="37"/>
      <c r="UMT1" s="37"/>
      <c r="UMU1" s="37"/>
      <c r="UMV1" s="37"/>
      <c r="UMW1" s="37"/>
      <c r="UMX1" s="17"/>
      <c r="UMY1" s="37"/>
      <c r="UMZ1" s="37"/>
      <c r="UNA1" s="37"/>
      <c r="UNB1" s="37"/>
      <c r="UNC1" s="37"/>
      <c r="UND1" s="37"/>
      <c r="UNE1" s="37"/>
      <c r="UNF1" s="37"/>
      <c r="UNG1" s="37"/>
      <c r="UNH1" s="37"/>
      <c r="UNI1" s="37"/>
      <c r="UNJ1" s="37"/>
      <c r="UNK1" s="37"/>
      <c r="UNL1" s="37"/>
      <c r="UNM1" s="37"/>
      <c r="UNN1" s="37"/>
      <c r="UNO1" s="37"/>
      <c r="UNP1" s="37"/>
      <c r="UNQ1" s="37"/>
      <c r="UNR1" s="37"/>
      <c r="UNS1" s="37"/>
      <c r="UNT1" s="37"/>
      <c r="UNU1" s="37"/>
      <c r="UNV1" s="37"/>
      <c r="UNW1" s="37"/>
      <c r="UNX1" s="37"/>
      <c r="UNY1" s="37"/>
      <c r="UNZ1" s="37"/>
      <c r="UOA1" s="17"/>
      <c r="UOB1" s="37"/>
      <c r="UOC1" s="37"/>
      <c r="UOD1" s="37"/>
      <c r="UOE1" s="37"/>
      <c r="UOF1" s="37"/>
      <c r="UOG1" s="37"/>
      <c r="UOH1" s="37"/>
      <c r="UOI1" s="37"/>
      <c r="UOJ1" s="37"/>
      <c r="UOK1" s="37"/>
      <c r="UOL1" s="37"/>
      <c r="UOM1" s="37"/>
      <c r="UON1" s="37"/>
      <c r="UOO1" s="37"/>
      <c r="UOP1" s="37"/>
      <c r="UOQ1" s="37"/>
      <c r="UOR1" s="37"/>
      <c r="UOS1" s="37"/>
      <c r="UOT1" s="37"/>
      <c r="UOU1" s="37"/>
      <c r="UOV1" s="37"/>
      <c r="UOW1" s="37"/>
      <c r="UOX1" s="37"/>
      <c r="UOY1" s="37"/>
      <c r="UOZ1" s="37"/>
      <c r="UPA1" s="37"/>
      <c r="UPB1" s="37"/>
      <c r="UPC1" s="37"/>
      <c r="UPD1" s="17"/>
      <c r="UPE1" s="37"/>
      <c r="UPF1" s="37"/>
      <c r="UPG1" s="37"/>
      <c r="UPH1" s="37"/>
      <c r="UPI1" s="37"/>
      <c r="UPJ1" s="37"/>
      <c r="UPK1" s="37"/>
      <c r="UPL1" s="37"/>
      <c r="UPM1" s="37"/>
      <c r="UPN1" s="37"/>
      <c r="UPO1" s="37"/>
      <c r="UPP1" s="37"/>
      <c r="UPQ1" s="37"/>
      <c r="UPR1" s="37"/>
      <c r="UPS1" s="37"/>
      <c r="UPT1" s="37"/>
      <c r="UPU1" s="37"/>
      <c r="UPV1" s="37"/>
      <c r="UPW1" s="37"/>
      <c r="UPX1" s="37"/>
      <c r="UPY1" s="37"/>
      <c r="UPZ1" s="37"/>
      <c r="UQA1" s="37"/>
      <c r="UQB1" s="37"/>
      <c r="UQC1" s="37"/>
      <c r="UQD1" s="37"/>
      <c r="UQE1" s="37"/>
      <c r="UQF1" s="37"/>
      <c r="UQG1" s="17"/>
      <c r="UQH1" s="37"/>
      <c r="UQI1" s="37"/>
      <c r="UQJ1" s="37"/>
      <c r="UQK1" s="37"/>
      <c r="UQL1" s="37"/>
      <c r="UQM1" s="37"/>
      <c r="UQN1" s="37"/>
      <c r="UQO1" s="37"/>
      <c r="UQP1" s="37"/>
      <c r="UQQ1" s="37"/>
      <c r="UQR1" s="37"/>
      <c r="UQS1" s="37"/>
      <c r="UQT1" s="37"/>
      <c r="UQU1" s="37"/>
      <c r="UQV1" s="37"/>
      <c r="UQW1" s="37"/>
      <c r="UQX1" s="37"/>
      <c r="UQY1" s="37"/>
      <c r="UQZ1" s="37"/>
      <c r="URA1" s="37"/>
      <c r="URB1" s="37"/>
      <c r="URC1" s="37"/>
      <c r="URD1" s="37"/>
      <c r="URE1" s="37"/>
      <c r="URF1" s="37"/>
      <c r="URG1" s="37"/>
      <c r="URH1" s="37"/>
      <c r="URI1" s="37"/>
      <c r="URJ1" s="17"/>
      <c r="URK1" s="37"/>
      <c r="URL1" s="37"/>
      <c r="URM1" s="37"/>
      <c r="URN1" s="37"/>
      <c r="URO1" s="37"/>
      <c r="URP1" s="37"/>
      <c r="URQ1" s="37"/>
      <c r="URR1" s="37"/>
      <c r="URS1" s="37"/>
      <c r="URT1" s="37"/>
      <c r="URU1" s="37"/>
      <c r="URV1" s="37"/>
      <c r="URW1" s="37"/>
      <c r="URX1" s="37"/>
      <c r="URY1" s="37"/>
      <c r="URZ1" s="37"/>
      <c r="USA1" s="37"/>
      <c r="USB1" s="37"/>
      <c r="USC1" s="37"/>
      <c r="USD1" s="37"/>
      <c r="USE1" s="37"/>
      <c r="USF1" s="37"/>
      <c r="USG1" s="37"/>
      <c r="USH1" s="37"/>
      <c r="USI1" s="37"/>
      <c r="USJ1" s="37"/>
      <c r="USK1" s="37"/>
      <c r="USL1" s="37"/>
      <c r="USM1" s="17"/>
      <c r="USN1" s="37"/>
      <c r="USO1" s="37"/>
      <c r="USP1" s="37"/>
      <c r="USQ1" s="37"/>
      <c r="USR1" s="37"/>
      <c r="USS1" s="37"/>
      <c r="UST1" s="37"/>
      <c r="USU1" s="37"/>
      <c r="USV1" s="37"/>
      <c r="USW1" s="37"/>
      <c r="USX1" s="37"/>
      <c r="USY1" s="37"/>
      <c r="USZ1" s="37"/>
      <c r="UTA1" s="37"/>
      <c r="UTB1" s="37"/>
      <c r="UTC1" s="37"/>
      <c r="UTD1" s="37"/>
      <c r="UTE1" s="37"/>
      <c r="UTF1" s="37"/>
      <c r="UTG1" s="37"/>
      <c r="UTH1" s="37"/>
      <c r="UTI1" s="37"/>
      <c r="UTJ1" s="37"/>
      <c r="UTK1" s="37"/>
      <c r="UTL1" s="37"/>
      <c r="UTM1" s="37"/>
      <c r="UTN1" s="37"/>
      <c r="UTO1" s="37"/>
      <c r="UTP1" s="17"/>
      <c r="UTQ1" s="37"/>
      <c r="UTR1" s="37"/>
      <c r="UTS1" s="37"/>
      <c r="UTT1" s="37"/>
      <c r="UTU1" s="37"/>
      <c r="UTV1" s="37"/>
      <c r="UTW1" s="37"/>
      <c r="UTX1" s="37"/>
      <c r="UTY1" s="37"/>
      <c r="UTZ1" s="37"/>
      <c r="UUA1" s="37"/>
      <c r="UUB1" s="37"/>
      <c r="UUC1" s="37"/>
      <c r="UUD1" s="37"/>
      <c r="UUE1" s="37"/>
      <c r="UUF1" s="37"/>
      <c r="UUG1" s="37"/>
      <c r="UUH1" s="37"/>
      <c r="UUI1" s="37"/>
      <c r="UUJ1" s="37"/>
      <c r="UUK1" s="37"/>
      <c r="UUL1" s="37"/>
      <c r="UUM1" s="37"/>
      <c r="UUN1" s="37"/>
      <c r="UUO1" s="37"/>
      <c r="UUP1" s="37"/>
      <c r="UUQ1" s="37"/>
      <c r="UUR1" s="37"/>
      <c r="UUS1" s="17"/>
      <c r="UUT1" s="37"/>
      <c r="UUU1" s="37"/>
      <c r="UUV1" s="37"/>
      <c r="UUW1" s="37"/>
      <c r="UUX1" s="37"/>
      <c r="UUY1" s="37"/>
      <c r="UUZ1" s="37"/>
      <c r="UVA1" s="37"/>
      <c r="UVB1" s="37"/>
      <c r="UVC1" s="37"/>
      <c r="UVD1" s="37"/>
      <c r="UVE1" s="37"/>
      <c r="UVF1" s="37"/>
      <c r="UVG1" s="37"/>
      <c r="UVH1" s="37"/>
      <c r="UVI1" s="37"/>
      <c r="UVJ1" s="37"/>
      <c r="UVK1" s="37"/>
      <c r="UVL1" s="37"/>
      <c r="UVM1" s="37"/>
      <c r="UVN1" s="37"/>
      <c r="UVO1" s="37"/>
      <c r="UVP1" s="37"/>
      <c r="UVQ1" s="37"/>
      <c r="UVR1" s="37"/>
      <c r="UVS1" s="37"/>
      <c r="UVT1" s="37"/>
      <c r="UVU1" s="37"/>
      <c r="UVV1" s="17"/>
      <c r="UVW1" s="37"/>
      <c r="UVX1" s="37"/>
      <c r="UVY1" s="37"/>
      <c r="UVZ1" s="37"/>
      <c r="UWA1" s="37"/>
      <c r="UWB1" s="37"/>
      <c r="UWC1" s="37"/>
      <c r="UWD1" s="37"/>
      <c r="UWE1" s="37"/>
      <c r="UWF1" s="37"/>
      <c r="UWG1" s="37"/>
      <c r="UWH1" s="37"/>
      <c r="UWI1" s="37"/>
      <c r="UWJ1" s="37"/>
      <c r="UWK1" s="37"/>
      <c r="UWL1" s="37"/>
      <c r="UWM1" s="37"/>
      <c r="UWN1" s="37"/>
      <c r="UWO1" s="37"/>
      <c r="UWP1" s="37"/>
      <c r="UWQ1" s="37"/>
      <c r="UWR1" s="37"/>
      <c r="UWS1" s="37"/>
      <c r="UWT1" s="37"/>
      <c r="UWU1" s="37"/>
      <c r="UWV1" s="37"/>
      <c r="UWW1" s="37"/>
      <c r="UWX1" s="37"/>
      <c r="UWY1" s="17"/>
      <c r="UWZ1" s="37"/>
      <c r="UXA1" s="37"/>
      <c r="UXB1" s="37"/>
      <c r="UXC1" s="37"/>
      <c r="UXD1" s="37"/>
      <c r="UXE1" s="37"/>
      <c r="UXF1" s="37"/>
      <c r="UXG1" s="37"/>
      <c r="UXH1" s="37"/>
      <c r="UXI1" s="37"/>
      <c r="UXJ1" s="37"/>
      <c r="UXK1" s="37"/>
      <c r="UXL1" s="37"/>
      <c r="UXM1" s="37"/>
      <c r="UXN1" s="37"/>
      <c r="UXO1" s="37"/>
      <c r="UXP1" s="37"/>
      <c r="UXQ1" s="37"/>
      <c r="UXR1" s="37"/>
      <c r="UXS1" s="37"/>
      <c r="UXT1" s="37"/>
      <c r="UXU1" s="37"/>
      <c r="UXV1" s="37"/>
      <c r="UXW1" s="37"/>
      <c r="UXX1" s="37"/>
      <c r="UXY1" s="37"/>
      <c r="UXZ1" s="37"/>
      <c r="UYA1" s="37"/>
      <c r="UYB1" s="17"/>
      <c r="UYC1" s="37"/>
      <c r="UYD1" s="37"/>
      <c r="UYE1" s="37"/>
      <c r="UYF1" s="37"/>
      <c r="UYG1" s="37"/>
      <c r="UYH1" s="37"/>
      <c r="UYI1" s="37"/>
      <c r="UYJ1" s="37"/>
      <c r="UYK1" s="37"/>
      <c r="UYL1" s="37"/>
      <c r="UYM1" s="37"/>
      <c r="UYN1" s="37"/>
      <c r="UYO1" s="37"/>
      <c r="UYP1" s="37"/>
      <c r="UYQ1" s="37"/>
      <c r="UYR1" s="37"/>
      <c r="UYS1" s="37"/>
      <c r="UYT1" s="37"/>
      <c r="UYU1" s="37"/>
      <c r="UYV1" s="37"/>
      <c r="UYW1" s="37"/>
      <c r="UYX1" s="37"/>
      <c r="UYY1" s="37"/>
      <c r="UYZ1" s="37"/>
      <c r="UZA1" s="37"/>
      <c r="UZB1" s="37"/>
      <c r="UZC1" s="37"/>
      <c r="UZD1" s="37"/>
      <c r="UZE1" s="17"/>
      <c r="UZF1" s="37"/>
      <c r="UZG1" s="37"/>
      <c r="UZH1" s="37"/>
      <c r="UZI1" s="37"/>
      <c r="UZJ1" s="37"/>
      <c r="UZK1" s="37"/>
      <c r="UZL1" s="37"/>
      <c r="UZM1" s="37"/>
      <c r="UZN1" s="37"/>
      <c r="UZO1" s="37"/>
      <c r="UZP1" s="37"/>
      <c r="UZQ1" s="37"/>
      <c r="UZR1" s="37"/>
      <c r="UZS1" s="37"/>
      <c r="UZT1" s="37"/>
      <c r="UZU1" s="37"/>
      <c r="UZV1" s="37"/>
      <c r="UZW1" s="37"/>
      <c r="UZX1" s="37"/>
      <c r="UZY1" s="37"/>
      <c r="UZZ1" s="37"/>
      <c r="VAA1" s="37"/>
      <c r="VAB1" s="37"/>
      <c r="VAC1" s="37"/>
      <c r="VAD1" s="37"/>
      <c r="VAE1" s="37"/>
      <c r="VAF1" s="37"/>
      <c r="VAG1" s="37"/>
      <c r="VAH1" s="17"/>
      <c r="VAI1" s="37"/>
      <c r="VAJ1" s="37"/>
      <c r="VAK1" s="37"/>
      <c r="VAL1" s="37"/>
      <c r="VAM1" s="37"/>
      <c r="VAN1" s="37"/>
      <c r="VAO1" s="37"/>
      <c r="VAP1" s="37"/>
      <c r="VAQ1" s="37"/>
      <c r="VAR1" s="37"/>
      <c r="VAS1" s="37"/>
      <c r="VAT1" s="37"/>
      <c r="VAU1" s="37"/>
      <c r="VAV1" s="37"/>
      <c r="VAW1" s="37"/>
      <c r="VAX1" s="37"/>
      <c r="VAY1" s="37"/>
      <c r="VAZ1" s="37"/>
      <c r="VBA1" s="37"/>
      <c r="VBB1" s="37"/>
      <c r="VBC1" s="37"/>
      <c r="VBD1" s="37"/>
      <c r="VBE1" s="37"/>
      <c r="VBF1" s="37"/>
      <c r="VBG1" s="37"/>
      <c r="VBH1" s="37"/>
      <c r="VBI1" s="37"/>
      <c r="VBJ1" s="37"/>
      <c r="VBK1" s="17"/>
      <c r="VBL1" s="37"/>
      <c r="VBM1" s="37"/>
      <c r="VBN1" s="37"/>
      <c r="VBO1" s="37"/>
      <c r="VBP1" s="37"/>
      <c r="VBQ1" s="37"/>
      <c r="VBR1" s="37"/>
      <c r="VBS1" s="37"/>
      <c r="VBT1" s="37"/>
      <c r="VBU1" s="37"/>
      <c r="VBV1" s="37"/>
      <c r="VBW1" s="37"/>
      <c r="VBX1" s="37"/>
      <c r="VBY1" s="37"/>
      <c r="VBZ1" s="37"/>
      <c r="VCA1" s="37"/>
      <c r="VCB1" s="37"/>
      <c r="VCC1" s="37"/>
      <c r="VCD1" s="37"/>
      <c r="VCE1" s="37"/>
      <c r="VCF1" s="37"/>
      <c r="VCG1" s="37"/>
      <c r="VCH1" s="37"/>
      <c r="VCI1" s="37"/>
      <c r="VCJ1" s="37"/>
      <c r="VCK1" s="37"/>
      <c r="VCL1" s="37"/>
      <c r="VCM1" s="37"/>
      <c r="VCN1" s="17"/>
      <c r="VCO1" s="37"/>
      <c r="VCP1" s="37"/>
      <c r="VCQ1" s="37"/>
      <c r="VCR1" s="37"/>
      <c r="VCS1" s="37"/>
      <c r="VCT1" s="37"/>
      <c r="VCU1" s="37"/>
      <c r="VCV1" s="37"/>
      <c r="VCW1" s="37"/>
      <c r="VCX1" s="37"/>
      <c r="VCY1" s="37"/>
      <c r="VCZ1" s="37"/>
      <c r="VDA1" s="37"/>
      <c r="VDB1" s="37"/>
      <c r="VDC1" s="37"/>
      <c r="VDD1" s="37"/>
      <c r="VDE1" s="37"/>
      <c r="VDF1" s="37"/>
      <c r="VDG1" s="37"/>
      <c r="VDH1" s="37"/>
      <c r="VDI1" s="37"/>
      <c r="VDJ1" s="37"/>
      <c r="VDK1" s="37"/>
      <c r="VDL1" s="37"/>
      <c r="VDM1" s="37"/>
      <c r="VDN1" s="37"/>
      <c r="VDO1" s="37"/>
      <c r="VDP1" s="37"/>
      <c r="VDQ1" s="17"/>
      <c r="VDR1" s="37"/>
      <c r="VDS1" s="37"/>
      <c r="VDT1" s="37"/>
      <c r="VDU1" s="37"/>
      <c r="VDV1" s="37"/>
      <c r="VDW1" s="37"/>
      <c r="VDX1" s="37"/>
      <c r="VDY1" s="37"/>
      <c r="VDZ1" s="37"/>
      <c r="VEA1" s="37"/>
      <c r="VEB1" s="37"/>
      <c r="VEC1" s="37"/>
      <c r="VED1" s="37"/>
      <c r="VEE1" s="37"/>
      <c r="VEF1" s="37"/>
      <c r="VEG1" s="37"/>
      <c r="VEH1" s="37"/>
      <c r="VEI1" s="37"/>
      <c r="VEJ1" s="37"/>
      <c r="VEK1" s="37"/>
      <c r="VEL1" s="37"/>
      <c r="VEM1" s="37"/>
      <c r="VEN1" s="37"/>
      <c r="VEO1" s="37"/>
      <c r="VEP1" s="37"/>
      <c r="VEQ1" s="37"/>
      <c r="VER1" s="37"/>
      <c r="VES1" s="37"/>
      <c r="VET1" s="17"/>
      <c r="VEU1" s="37"/>
      <c r="VEV1" s="37"/>
      <c r="VEW1" s="37"/>
      <c r="VEX1" s="37"/>
      <c r="VEY1" s="37"/>
      <c r="VEZ1" s="37"/>
      <c r="VFA1" s="37"/>
      <c r="VFB1" s="37"/>
      <c r="VFC1" s="37"/>
      <c r="VFD1" s="37"/>
      <c r="VFE1" s="37"/>
      <c r="VFF1" s="37"/>
      <c r="VFG1" s="37"/>
      <c r="VFH1" s="37"/>
      <c r="VFI1" s="37"/>
      <c r="VFJ1" s="37"/>
      <c r="VFK1" s="37"/>
      <c r="VFL1" s="37"/>
      <c r="VFM1" s="37"/>
      <c r="VFN1" s="37"/>
      <c r="VFO1" s="37"/>
      <c r="VFP1" s="37"/>
      <c r="VFQ1" s="37"/>
      <c r="VFR1" s="37"/>
      <c r="VFS1" s="37"/>
      <c r="VFT1" s="37"/>
      <c r="VFU1" s="37"/>
      <c r="VFV1" s="37"/>
      <c r="VFW1" s="17"/>
      <c r="VFX1" s="37"/>
      <c r="VFY1" s="37"/>
      <c r="VFZ1" s="37"/>
      <c r="VGA1" s="37"/>
      <c r="VGB1" s="37"/>
      <c r="VGC1" s="37"/>
      <c r="VGD1" s="37"/>
      <c r="VGE1" s="37"/>
      <c r="VGF1" s="37"/>
      <c r="VGG1" s="37"/>
      <c r="VGH1" s="37"/>
      <c r="VGI1" s="37"/>
      <c r="VGJ1" s="37"/>
      <c r="VGK1" s="37"/>
      <c r="VGL1" s="37"/>
      <c r="VGM1" s="37"/>
      <c r="VGN1" s="37"/>
      <c r="VGO1" s="37"/>
      <c r="VGP1" s="37"/>
      <c r="VGQ1" s="37"/>
      <c r="VGR1" s="37"/>
      <c r="VGS1" s="37"/>
      <c r="VGT1" s="37"/>
      <c r="VGU1" s="37"/>
      <c r="VGV1" s="37"/>
      <c r="VGW1" s="37"/>
      <c r="VGX1" s="37"/>
      <c r="VGY1" s="37"/>
      <c r="VGZ1" s="17"/>
      <c r="VHA1" s="37"/>
      <c r="VHB1" s="37"/>
      <c r="VHC1" s="37"/>
      <c r="VHD1" s="37"/>
      <c r="VHE1" s="37"/>
      <c r="VHF1" s="37"/>
      <c r="VHG1" s="37"/>
      <c r="VHH1" s="37"/>
      <c r="VHI1" s="37"/>
      <c r="VHJ1" s="37"/>
      <c r="VHK1" s="37"/>
      <c r="VHL1" s="37"/>
      <c r="VHM1" s="37"/>
      <c r="VHN1" s="37"/>
      <c r="VHO1" s="37"/>
      <c r="VHP1" s="37"/>
      <c r="VHQ1" s="37"/>
      <c r="VHR1" s="37"/>
      <c r="VHS1" s="37"/>
      <c r="VHT1" s="37"/>
      <c r="VHU1" s="37"/>
      <c r="VHV1" s="37"/>
      <c r="VHW1" s="37"/>
      <c r="VHX1" s="37"/>
      <c r="VHY1" s="37"/>
      <c r="VHZ1" s="37"/>
      <c r="VIA1" s="37"/>
      <c r="VIB1" s="37"/>
      <c r="VIC1" s="17"/>
      <c r="VID1" s="37"/>
      <c r="VIE1" s="37"/>
      <c r="VIF1" s="37"/>
      <c r="VIG1" s="37"/>
      <c r="VIH1" s="37"/>
      <c r="VII1" s="37"/>
      <c r="VIJ1" s="37"/>
      <c r="VIK1" s="37"/>
      <c r="VIL1" s="37"/>
      <c r="VIM1" s="37"/>
      <c r="VIN1" s="37"/>
      <c r="VIO1" s="37"/>
      <c r="VIP1" s="37"/>
      <c r="VIQ1" s="37"/>
      <c r="VIR1" s="37"/>
      <c r="VIS1" s="37"/>
      <c r="VIT1" s="37"/>
      <c r="VIU1" s="37"/>
      <c r="VIV1" s="37"/>
      <c r="VIW1" s="37"/>
      <c r="VIX1" s="37"/>
      <c r="VIY1" s="37"/>
      <c r="VIZ1" s="37"/>
      <c r="VJA1" s="37"/>
      <c r="VJB1" s="37"/>
      <c r="VJC1" s="37"/>
      <c r="VJD1" s="37"/>
      <c r="VJE1" s="37"/>
      <c r="VJF1" s="17"/>
      <c r="VJG1" s="37"/>
      <c r="VJH1" s="37"/>
      <c r="VJI1" s="37"/>
      <c r="VJJ1" s="37"/>
      <c r="VJK1" s="37"/>
      <c r="VJL1" s="37"/>
      <c r="VJM1" s="37"/>
      <c r="VJN1" s="37"/>
      <c r="VJO1" s="37"/>
      <c r="VJP1" s="37"/>
      <c r="VJQ1" s="37"/>
      <c r="VJR1" s="37"/>
      <c r="VJS1" s="37"/>
      <c r="VJT1" s="37"/>
      <c r="VJU1" s="37"/>
      <c r="VJV1" s="37"/>
      <c r="VJW1" s="37"/>
      <c r="VJX1" s="37"/>
      <c r="VJY1" s="37"/>
      <c r="VJZ1" s="37"/>
      <c r="VKA1" s="37"/>
      <c r="VKB1" s="37"/>
      <c r="VKC1" s="37"/>
      <c r="VKD1" s="37"/>
      <c r="VKE1" s="37"/>
      <c r="VKF1" s="37"/>
      <c r="VKG1" s="37"/>
      <c r="VKH1" s="37"/>
      <c r="VKI1" s="17"/>
      <c r="VKJ1" s="37"/>
      <c r="VKK1" s="37"/>
      <c r="VKL1" s="37"/>
      <c r="VKM1" s="37"/>
      <c r="VKN1" s="37"/>
      <c r="VKO1" s="37"/>
      <c r="VKP1" s="37"/>
      <c r="VKQ1" s="37"/>
      <c r="VKR1" s="37"/>
      <c r="VKS1" s="37"/>
      <c r="VKT1" s="37"/>
      <c r="VKU1" s="37"/>
      <c r="VKV1" s="37"/>
      <c r="VKW1" s="37"/>
      <c r="VKX1" s="37"/>
      <c r="VKY1" s="37"/>
      <c r="VKZ1" s="37"/>
      <c r="VLA1" s="37"/>
      <c r="VLB1" s="37"/>
      <c r="VLC1" s="37"/>
      <c r="VLD1" s="37"/>
      <c r="VLE1" s="37"/>
      <c r="VLF1" s="37"/>
      <c r="VLG1" s="37"/>
      <c r="VLH1" s="37"/>
      <c r="VLI1" s="37"/>
      <c r="VLJ1" s="37"/>
      <c r="VLK1" s="37"/>
      <c r="VLL1" s="17"/>
      <c r="VLM1" s="37"/>
      <c r="VLN1" s="37"/>
      <c r="VLO1" s="37"/>
      <c r="VLP1" s="37"/>
      <c r="VLQ1" s="37"/>
      <c r="VLR1" s="37"/>
      <c r="VLS1" s="37"/>
      <c r="VLT1" s="37"/>
      <c r="VLU1" s="37"/>
      <c r="VLV1" s="37"/>
      <c r="VLW1" s="37"/>
      <c r="VLX1" s="37"/>
      <c r="VLY1" s="37"/>
      <c r="VLZ1" s="37"/>
      <c r="VMA1" s="37"/>
      <c r="VMB1" s="37"/>
      <c r="VMC1" s="37"/>
      <c r="VMD1" s="37"/>
      <c r="VME1" s="37"/>
      <c r="VMF1" s="37"/>
      <c r="VMG1" s="37"/>
      <c r="VMH1" s="37"/>
      <c r="VMI1" s="37"/>
      <c r="VMJ1" s="37"/>
      <c r="VMK1" s="37"/>
      <c r="VML1" s="37"/>
      <c r="VMM1" s="37"/>
      <c r="VMN1" s="37"/>
      <c r="VMO1" s="17"/>
      <c r="VMP1" s="37"/>
      <c r="VMQ1" s="37"/>
      <c r="VMR1" s="37"/>
      <c r="VMS1" s="37"/>
      <c r="VMT1" s="37"/>
      <c r="VMU1" s="37"/>
      <c r="VMV1" s="37"/>
      <c r="VMW1" s="37"/>
      <c r="VMX1" s="37"/>
      <c r="VMY1" s="37"/>
      <c r="VMZ1" s="37"/>
      <c r="VNA1" s="37"/>
      <c r="VNB1" s="37"/>
      <c r="VNC1" s="37"/>
      <c r="VND1" s="37"/>
      <c r="VNE1" s="37"/>
      <c r="VNF1" s="37"/>
      <c r="VNG1" s="37"/>
      <c r="VNH1" s="37"/>
      <c r="VNI1" s="37"/>
      <c r="VNJ1" s="37"/>
      <c r="VNK1" s="37"/>
      <c r="VNL1" s="37"/>
      <c r="VNM1" s="37"/>
      <c r="VNN1" s="37"/>
      <c r="VNO1" s="37"/>
      <c r="VNP1" s="37"/>
      <c r="VNQ1" s="37"/>
      <c r="VNR1" s="17"/>
      <c r="VNS1" s="37"/>
      <c r="VNT1" s="37"/>
      <c r="VNU1" s="37"/>
      <c r="VNV1" s="37"/>
      <c r="VNW1" s="37"/>
      <c r="VNX1" s="37"/>
      <c r="VNY1" s="37"/>
      <c r="VNZ1" s="37"/>
      <c r="VOA1" s="37"/>
      <c r="VOB1" s="37"/>
      <c r="VOC1" s="37"/>
      <c r="VOD1" s="37"/>
      <c r="VOE1" s="37"/>
      <c r="VOF1" s="37"/>
      <c r="VOG1" s="37"/>
      <c r="VOH1" s="37"/>
      <c r="VOI1" s="37"/>
      <c r="VOJ1" s="37"/>
      <c r="VOK1" s="37"/>
      <c r="VOL1" s="37"/>
      <c r="VOM1" s="37"/>
      <c r="VON1" s="37"/>
      <c r="VOO1" s="37"/>
      <c r="VOP1" s="37"/>
      <c r="VOQ1" s="37"/>
      <c r="VOR1" s="37"/>
      <c r="VOS1" s="37"/>
      <c r="VOT1" s="37"/>
      <c r="VOU1" s="17"/>
      <c r="VOV1" s="37"/>
      <c r="VOW1" s="37"/>
      <c r="VOX1" s="37"/>
      <c r="VOY1" s="37"/>
      <c r="VOZ1" s="37"/>
      <c r="VPA1" s="37"/>
      <c r="VPB1" s="37"/>
      <c r="VPC1" s="37"/>
      <c r="VPD1" s="37"/>
      <c r="VPE1" s="37"/>
      <c r="VPF1" s="37"/>
      <c r="VPG1" s="37"/>
      <c r="VPH1" s="37"/>
      <c r="VPI1" s="37"/>
      <c r="VPJ1" s="37"/>
      <c r="VPK1" s="37"/>
      <c r="VPL1" s="37"/>
      <c r="VPM1" s="37"/>
      <c r="VPN1" s="37"/>
      <c r="VPO1" s="37"/>
      <c r="VPP1" s="37"/>
      <c r="VPQ1" s="37"/>
      <c r="VPR1" s="37"/>
      <c r="VPS1" s="37"/>
      <c r="VPT1" s="37"/>
      <c r="VPU1" s="37"/>
      <c r="VPV1" s="37"/>
      <c r="VPW1" s="37"/>
      <c r="VPX1" s="17"/>
      <c r="VPY1" s="37"/>
      <c r="VPZ1" s="37"/>
      <c r="VQA1" s="37"/>
      <c r="VQB1" s="37"/>
      <c r="VQC1" s="37"/>
      <c r="VQD1" s="37"/>
      <c r="VQE1" s="37"/>
      <c r="VQF1" s="37"/>
      <c r="VQG1" s="37"/>
      <c r="VQH1" s="37"/>
      <c r="VQI1" s="37"/>
      <c r="VQJ1" s="37"/>
      <c r="VQK1" s="37"/>
      <c r="VQL1" s="37"/>
      <c r="VQM1" s="37"/>
      <c r="VQN1" s="37"/>
      <c r="VQO1" s="37"/>
      <c r="VQP1" s="37"/>
      <c r="VQQ1" s="37"/>
      <c r="VQR1" s="37"/>
      <c r="VQS1" s="37"/>
      <c r="VQT1" s="37"/>
      <c r="VQU1" s="37"/>
      <c r="VQV1" s="37"/>
      <c r="VQW1" s="37"/>
      <c r="VQX1" s="37"/>
      <c r="VQY1" s="37"/>
      <c r="VQZ1" s="37"/>
      <c r="VRA1" s="17"/>
      <c r="VRB1" s="37"/>
      <c r="VRC1" s="37"/>
      <c r="VRD1" s="37"/>
      <c r="VRE1" s="37"/>
      <c r="VRF1" s="37"/>
      <c r="VRG1" s="37"/>
      <c r="VRH1" s="37"/>
      <c r="VRI1" s="37"/>
      <c r="VRJ1" s="37"/>
      <c r="VRK1" s="37"/>
      <c r="VRL1" s="37"/>
      <c r="VRM1" s="37"/>
      <c r="VRN1" s="37"/>
      <c r="VRO1" s="37"/>
      <c r="VRP1" s="37"/>
      <c r="VRQ1" s="37"/>
      <c r="VRR1" s="37"/>
      <c r="VRS1" s="37"/>
      <c r="VRT1" s="37"/>
      <c r="VRU1" s="37"/>
      <c r="VRV1" s="37"/>
      <c r="VRW1" s="37"/>
      <c r="VRX1" s="37"/>
      <c r="VRY1" s="37"/>
      <c r="VRZ1" s="37"/>
      <c r="VSA1" s="37"/>
      <c r="VSB1" s="37"/>
      <c r="VSC1" s="37"/>
      <c r="VSD1" s="17"/>
      <c r="VSE1" s="37"/>
      <c r="VSF1" s="37"/>
      <c r="VSG1" s="37"/>
      <c r="VSH1" s="37"/>
      <c r="VSI1" s="37"/>
      <c r="VSJ1" s="37"/>
      <c r="VSK1" s="37"/>
      <c r="VSL1" s="37"/>
      <c r="VSM1" s="37"/>
      <c r="VSN1" s="37"/>
      <c r="VSO1" s="37"/>
      <c r="VSP1" s="37"/>
      <c r="VSQ1" s="37"/>
      <c r="VSR1" s="37"/>
      <c r="VSS1" s="37"/>
      <c r="VST1" s="37"/>
      <c r="VSU1" s="37"/>
      <c r="VSV1" s="37"/>
      <c r="VSW1" s="37"/>
      <c r="VSX1" s="37"/>
      <c r="VSY1" s="37"/>
      <c r="VSZ1" s="37"/>
      <c r="VTA1" s="37"/>
      <c r="VTB1" s="37"/>
      <c r="VTC1" s="37"/>
      <c r="VTD1" s="37"/>
      <c r="VTE1" s="37"/>
      <c r="VTF1" s="37"/>
      <c r="VTG1" s="17"/>
      <c r="VTH1" s="37"/>
      <c r="VTI1" s="37"/>
      <c r="VTJ1" s="37"/>
      <c r="VTK1" s="37"/>
      <c r="VTL1" s="37"/>
      <c r="VTM1" s="37"/>
      <c r="VTN1" s="37"/>
      <c r="VTO1" s="37"/>
      <c r="VTP1" s="37"/>
      <c r="VTQ1" s="37"/>
      <c r="VTR1" s="37"/>
      <c r="VTS1" s="37"/>
      <c r="VTT1" s="37"/>
      <c r="VTU1" s="37"/>
      <c r="VTV1" s="37"/>
      <c r="VTW1" s="37"/>
      <c r="VTX1" s="37"/>
      <c r="VTY1" s="37"/>
      <c r="VTZ1" s="37"/>
      <c r="VUA1" s="37"/>
      <c r="VUB1" s="37"/>
      <c r="VUC1" s="37"/>
      <c r="VUD1" s="37"/>
      <c r="VUE1" s="37"/>
      <c r="VUF1" s="37"/>
      <c r="VUG1" s="37"/>
      <c r="VUH1" s="37"/>
      <c r="VUI1" s="37"/>
      <c r="VUJ1" s="17"/>
      <c r="VUK1" s="37"/>
      <c r="VUL1" s="37"/>
      <c r="VUM1" s="37"/>
      <c r="VUN1" s="37"/>
      <c r="VUO1" s="37"/>
      <c r="VUP1" s="37"/>
      <c r="VUQ1" s="37"/>
      <c r="VUR1" s="37"/>
      <c r="VUS1" s="37"/>
      <c r="VUT1" s="37"/>
      <c r="VUU1" s="37"/>
      <c r="VUV1" s="37"/>
      <c r="VUW1" s="37"/>
      <c r="VUX1" s="37"/>
      <c r="VUY1" s="37"/>
      <c r="VUZ1" s="37"/>
      <c r="VVA1" s="37"/>
      <c r="VVB1" s="37"/>
      <c r="VVC1" s="37"/>
      <c r="VVD1" s="37"/>
      <c r="VVE1" s="37"/>
      <c r="VVF1" s="37"/>
      <c r="VVG1" s="37"/>
      <c r="VVH1" s="37"/>
      <c r="VVI1" s="37"/>
      <c r="VVJ1" s="37"/>
      <c r="VVK1" s="37"/>
      <c r="VVL1" s="37"/>
      <c r="VVM1" s="17"/>
      <c r="VVN1" s="37"/>
      <c r="VVO1" s="37"/>
      <c r="VVP1" s="37"/>
      <c r="VVQ1" s="37"/>
      <c r="VVR1" s="37"/>
      <c r="VVS1" s="37"/>
      <c r="VVT1" s="37"/>
      <c r="VVU1" s="37"/>
      <c r="VVV1" s="37"/>
      <c r="VVW1" s="37"/>
      <c r="VVX1" s="37"/>
      <c r="VVY1" s="37"/>
      <c r="VVZ1" s="37"/>
      <c r="VWA1" s="37"/>
      <c r="VWB1" s="37"/>
      <c r="VWC1" s="37"/>
      <c r="VWD1" s="37"/>
      <c r="VWE1" s="37"/>
      <c r="VWF1" s="37"/>
      <c r="VWG1" s="37"/>
      <c r="VWH1" s="37"/>
      <c r="VWI1" s="37"/>
      <c r="VWJ1" s="37"/>
      <c r="VWK1" s="37"/>
      <c r="VWL1" s="37"/>
      <c r="VWM1" s="37"/>
      <c r="VWN1" s="37"/>
      <c r="VWO1" s="37"/>
      <c r="VWP1" s="17"/>
      <c r="VWQ1" s="37"/>
      <c r="VWR1" s="37"/>
      <c r="VWS1" s="37"/>
      <c r="VWT1" s="37"/>
      <c r="VWU1" s="37"/>
      <c r="VWV1" s="37"/>
      <c r="VWW1" s="37"/>
      <c r="VWX1" s="37"/>
      <c r="VWY1" s="37"/>
      <c r="VWZ1" s="37"/>
      <c r="VXA1" s="37"/>
      <c r="VXB1" s="37"/>
      <c r="VXC1" s="37"/>
      <c r="VXD1" s="37"/>
      <c r="VXE1" s="37"/>
      <c r="VXF1" s="37"/>
      <c r="VXG1" s="37"/>
      <c r="VXH1" s="37"/>
      <c r="VXI1" s="37"/>
      <c r="VXJ1" s="37"/>
      <c r="VXK1" s="37"/>
      <c r="VXL1" s="37"/>
      <c r="VXM1" s="37"/>
      <c r="VXN1" s="37"/>
      <c r="VXO1" s="37"/>
      <c r="VXP1" s="37"/>
      <c r="VXQ1" s="37"/>
      <c r="VXR1" s="37"/>
      <c r="VXS1" s="17"/>
      <c r="VXT1" s="37"/>
      <c r="VXU1" s="37"/>
      <c r="VXV1" s="37"/>
      <c r="VXW1" s="37"/>
      <c r="VXX1" s="37"/>
      <c r="VXY1" s="37"/>
      <c r="VXZ1" s="37"/>
      <c r="VYA1" s="37"/>
      <c r="VYB1" s="37"/>
      <c r="VYC1" s="37"/>
      <c r="VYD1" s="37"/>
      <c r="VYE1" s="37"/>
      <c r="VYF1" s="37"/>
      <c r="VYG1" s="37"/>
      <c r="VYH1" s="37"/>
      <c r="VYI1" s="37"/>
      <c r="VYJ1" s="37"/>
      <c r="VYK1" s="37"/>
      <c r="VYL1" s="37"/>
      <c r="VYM1" s="37"/>
      <c r="VYN1" s="37"/>
      <c r="VYO1" s="37"/>
      <c r="VYP1" s="37"/>
      <c r="VYQ1" s="37"/>
      <c r="VYR1" s="37"/>
      <c r="VYS1" s="37"/>
      <c r="VYT1" s="37"/>
      <c r="VYU1" s="37"/>
      <c r="VYV1" s="17"/>
      <c r="VYW1" s="37"/>
      <c r="VYX1" s="37"/>
      <c r="VYY1" s="37"/>
      <c r="VYZ1" s="37"/>
      <c r="VZA1" s="37"/>
      <c r="VZB1" s="37"/>
      <c r="VZC1" s="37"/>
      <c r="VZD1" s="37"/>
      <c r="VZE1" s="37"/>
      <c r="VZF1" s="37"/>
      <c r="VZG1" s="37"/>
      <c r="VZH1" s="37"/>
      <c r="VZI1" s="37"/>
      <c r="VZJ1" s="37"/>
      <c r="VZK1" s="37"/>
      <c r="VZL1" s="37"/>
      <c r="VZM1" s="37"/>
      <c r="VZN1" s="37"/>
      <c r="VZO1" s="37"/>
      <c r="VZP1" s="37"/>
      <c r="VZQ1" s="37"/>
      <c r="VZR1" s="37"/>
      <c r="VZS1" s="37"/>
      <c r="VZT1" s="37"/>
      <c r="VZU1" s="37"/>
      <c r="VZV1" s="37"/>
      <c r="VZW1" s="37"/>
      <c r="VZX1" s="37"/>
      <c r="VZY1" s="17"/>
      <c r="VZZ1" s="37"/>
      <c r="WAA1" s="37"/>
      <c r="WAB1" s="37"/>
      <c r="WAC1" s="37"/>
      <c r="WAD1" s="37"/>
      <c r="WAE1" s="37"/>
      <c r="WAF1" s="37"/>
      <c r="WAG1" s="37"/>
      <c r="WAH1" s="37"/>
      <c r="WAI1" s="37"/>
      <c r="WAJ1" s="37"/>
      <c r="WAK1" s="37"/>
      <c r="WAL1" s="37"/>
      <c r="WAM1" s="37"/>
      <c r="WAN1" s="37"/>
      <c r="WAO1" s="37"/>
      <c r="WAP1" s="37"/>
      <c r="WAQ1" s="37"/>
      <c r="WAR1" s="37"/>
      <c r="WAS1" s="37"/>
      <c r="WAT1" s="37"/>
      <c r="WAU1" s="37"/>
      <c r="WAV1" s="37"/>
      <c r="WAW1" s="37"/>
      <c r="WAX1" s="37"/>
      <c r="WAY1" s="37"/>
      <c r="WAZ1" s="37"/>
      <c r="WBA1" s="37"/>
      <c r="WBB1" s="17"/>
      <c r="WBC1" s="37"/>
      <c r="WBD1" s="37"/>
      <c r="WBE1" s="37"/>
      <c r="WBF1" s="37"/>
      <c r="WBG1" s="37"/>
      <c r="WBH1" s="37"/>
      <c r="WBI1" s="37"/>
      <c r="WBJ1" s="37"/>
      <c r="WBK1" s="37"/>
      <c r="WBL1" s="37"/>
      <c r="WBM1" s="37"/>
      <c r="WBN1" s="37"/>
      <c r="WBO1" s="37"/>
      <c r="WBP1" s="37"/>
      <c r="WBQ1" s="37"/>
      <c r="WBR1" s="37"/>
      <c r="WBS1" s="37"/>
      <c r="WBT1" s="37"/>
      <c r="WBU1" s="37"/>
      <c r="WBV1" s="37"/>
      <c r="WBW1" s="37"/>
      <c r="WBX1" s="37"/>
      <c r="WBY1" s="37"/>
      <c r="WBZ1" s="37"/>
      <c r="WCA1" s="37"/>
      <c r="WCB1" s="37"/>
      <c r="WCC1" s="37"/>
      <c r="WCD1" s="37"/>
      <c r="WCE1" s="17"/>
      <c r="WCF1" s="37"/>
      <c r="WCG1" s="37"/>
      <c r="WCH1" s="37"/>
      <c r="WCI1" s="37"/>
      <c r="WCJ1" s="37"/>
      <c r="WCK1" s="37"/>
      <c r="WCL1" s="37"/>
      <c r="WCM1" s="37"/>
      <c r="WCN1" s="37"/>
      <c r="WCO1" s="37"/>
      <c r="WCP1" s="37"/>
      <c r="WCQ1" s="37"/>
      <c r="WCR1" s="37"/>
      <c r="WCS1" s="37"/>
      <c r="WCT1" s="37"/>
      <c r="WCU1" s="37"/>
      <c r="WCV1" s="37"/>
      <c r="WCW1" s="37"/>
      <c r="WCX1" s="37"/>
      <c r="WCY1" s="37"/>
      <c r="WCZ1" s="37"/>
      <c r="WDA1" s="37"/>
      <c r="WDB1" s="37"/>
      <c r="WDC1" s="37"/>
      <c r="WDD1" s="37"/>
      <c r="WDE1" s="37"/>
      <c r="WDF1" s="37"/>
      <c r="WDG1" s="37"/>
      <c r="WDH1" s="17"/>
      <c r="WDI1" s="37"/>
      <c r="WDJ1" s="37"/>
      <c r="WDK1" s="37"/>
      <c r="WDL1" s="37"/>
      <c r="WDM1" s="37"/>
      <c r="WDN1" s="37"/>
      <c r="WDO1" s="37"/>
      <c r="WDP1" s="37"/>
      <c r="WDQ1" s="37"/>
      <c r="WDR1" s="37"/>
      <c r="WDS1" s="37"/>
      <c r="WDT1" s="37"/>
      <c r="WDU1" s="37"/>
      <c r="WDV1" s="37"/>
      <c r="WDW1" s="37"/>
      <c r="WDX1" s="37"/>
      <c r="WDY1" s="37"/>
      <c r="WDZ1" s="37"/>
      <c r="WEA1" s="37"/>
      <c r="WEB1" s="37"/>
      <c r="WEC1" s="37"/>
      <c r="WED1" s="37"/>
      <c r="WEE1" s="37"/>
      <c r="WEF1" s="37"/>
      <c r="WEG1" s="37"/>
      <c r="WEH1" s="37"/>
      <c r="WEI1" s="37"/>
      <c r="WEJ1" s="37"/>
      <c r="WEK1" s="17"/>
      <c r="WEL1" s="37"/>
      <c r="WEM1" s="37"/>
      <c r="WEN1" s="37"/>
      <c r="WEO1" s="37"/>
      <c r="WEP1" s="37"/>
      <c r="WEQ1" s="37"/>
      <c r="WER1" s="37"/>
      <c r="WES1" s="37"/>
      <c r="WET1" s="37"/>
      <c r="WEU1" s="37"/>
      <c r="WEV1" s="37"/>
      <c r="WEW1" s="37"/>
      <c r="WEX1" s="37"/>
      <c r="WEY1" s="37"/>
      <c r="WEZ1" s="37"/>
      <c r="WFA1" s="37"/>
      <c r="WFB1" s="37"/>
      <c r="WFC1" s="37"/>
      <c r="WFD1" s="37"/>
      <c r="WFE1" s="37"/>
      <c r="WFF1" s="37"/>
      <c r="WFG1" s="37"/>
      <c r="WFH1" s="37"/>
      <c r="WFI1" s="37"/>
      <c r="WFJ1" s="37"/>
      <c r="WFK1" s="37"/>
      <c r="WFL1" s="37"/>
      <c r="WFM1" s="37"/>
      <c r="WFN1" s="17"/>
      <c r="WFO1" s="37"/>
      <c r="WFP1" s="37"/>
      <c r="WFQ1" s="37"/>
      <c r="WFR1" s="37"/>
      <c r="WFS1" s="37"/>
      <c r="WFT1" s="37"/>
      <c r="WFU1" s="37"/>
      <c r="WFV1" s="37"/>
      <c r="WFW1" s="37"/>
      <c r="WFX1" s="37"/>
      <c r="WFY1" s="37"/>
      <c r="WFZ1" s="37"/>
      <c r="WGA1" s="37"/>
      <c r="WGB1" s="37"/>
      <c r="WGC1" s="37"/>
      <c r="WGD1" s="37"/>
      <c r="WGE1" s="37"/>
      <c r="WGF1" s="37"/>
      <c r="WGG1" s="37"/>
      <c r="WGH1" s="37"/>
      <c r="WGI1" s="37"/>
      <c r="WGJ1" s="37"/>
      <c r="WGK1" s="37"/>
      <c r="WGL1" s="37"/>
      <c r="WGM1" s="37"/>
      <c r="WGN1" s="37"/>
      <c r="WGO1" s="37"/>
      <c r="WGP1" s="37"/>
      <c r="WGQ1" s="17"/>
      <c r="WGR1" s="37"/>
      <c r="WGS1" s="37"/>
      <c r="WGT1" s="37"/>
      <c r="WGU1" s="37"/>
      <c r="WGV1" s="37"/>
      <c r="WGW1" s="37"/>
      <c r="WGX1" s="37"/>
      <c r="WGY1" s="37"/>
      <c r="WGZ1" s="37"/>
      <c r="WHA1" s="37"/>
      <c r="WHB1" s="37"/>
      <c r="WHC1" s="37"/>
      <c r="WHD1" s="37"/>
      <c r="WHE1" s="37"/>
      <c r="WHF1" s="37"/>
      <c r="WHG1" s="37"/>
      <c r="WHH1" s="37"/>
      <c r="WHI1" s="37"/>
      <c r="WHJ1" s="37"/>
      <c r="WHK1" s="37"/>
      <c r="WHL1" s="37"/>
      <c r="WHM1" s="37"/>
      <c r="WHN1" s="37"/>
      <c r="WHO1" s="37"/>
      <c r="WHP1" s="37"/>
      <c r="WHQ1" s="37"/>
      <c r="WHR1" s="37"/>
      <c r="WHS1" s="37"/>
      <c r="WHT1" s="17"/>
      <c r="WHU1" s="37"/>
      <c r="WHV1" s="37"/>
      <c r="WHW1" s="37"/>
      <c r="WHX1" s="37"/>
      <c r="WHY1" s="37"/>
      <c r="WHZ1" s="37"/>
      <c r="WIA1" s="37"/>
      <c r="WIB1" s="37"/>
      <c r="WIC1" s="37"/>
      <c r="WID1" s="37"/>
      <c r="WIE1" s="37"/>
      <c r="WIF1" s="37"/>
      <c r="WIG1" s="37"/>
      <c r="WIH1" s="37"/>
      <c r="WII1" s="37"/>
      <c r="WIJ1" s="37"/>
      <c r="WIK1" s="37"/>
      <c r="WIL1" s="37"/>
      <c r="WIM1" s="37"/>
      <c r="WIN1" s="37"/>
      <c r="WIO1" s="37"/>
      <c r="WIP1" s="37"/>
      <c r="WIQ1" s="37"/>
      <c r="WIR1" s="37"/>
      <c r="WIS1" s="37"/>
      <c r="WIT1" s="37"/>
      <c r="WIU1" s="37"/>
      <c r="WIV1" s="37"/>
      <c r="WIW1" s="17"/>
      <c r="WIX1" s="37"/>
      <c r="WIY1" s="37"/>
      <c r="WIZ1" s="37"/>
      <c r="WJA1" s="37"/>
      <c r="WJB1" s="37"/>
      <c r="WJC1" s="37"/>
      <c r="WJD1" s="37"/>
      <c r="WJE1" s="37"/>
      <c r="WJF1" s="37"/>
      <c r="WJG1" s="37"/>
      <c r="WJH1" s="37"/>
      <c r="WJI1" s="37"/>
      <c r="WJJ1" s="37"/>
      <c r="WJK1" s="37"/>
      <c r="WJL1" s="37"/>
      <c r="WJM1" s="37"/>
      <c r="WJN1" s="37"/>
      <c r="WJO1" s="37"/>
      <c r="WJP1" s="37"/>
      <c r="WJQ1" s="37"/>
      <c r="WJR1" s="37"/>
      <c r="WJS1" s="37"/>
      <c r="WJT1" s="37"/>
      <c r="WJU1" s="37"/>
      <c r="WJV1" s="37"/>
      <c r="WJW1" s="37"/>
      <c r="WJX1" s="37"/>
      <c r="WJY1" s="37"/>
      <c r="WJZ1" s="17"/>
      <c r="WKA1" s="37"/>
      <c r="WKB1" s="37"/>
      <c r="WKC1" s="37"/>
      <c r="WKD1" s="37"/>
      <c r="WKE1" s="37"/>
      <c r="WKF1" s="37"/>
      <c r="WKG1" s="37"/>
      <c r="WKH1" s="37"/>
      <c r="WKI1" s="37"/>
      <c r="WKJ1" s="37"/>
      <c r="WKK1" s="37"/>
      <c r="WKL1" s="37"/>
      <c r="WKM1" s="37"/>
      <c r="WKN1" s="37"/>
      <c r="WKO1" s="37"/>
      <c r="WKP1" s="37"/>
      <c r="WKQ1" s="37"/>
      <c r="WKR1" s="37"/>
      <c r="WKS1" s="37"/>
      <c r="WKT1" s="37"/>
      <c r="WKU1" s="37"/>
      <c r="WKV1" s="37"/>
      <c r="WKW1" s="37"/>
      <c r="WKX1" s="37"/>
      <c r="WKY1" s="37"/>
      <c r="WKZ1" s="37"/>
      <c r="WLA1" s="37"/>
      <c r="WLB1" s="37"/>
      <c r="WLC1" s="17"/>
      <c r="WLD1" s="37"/>
      <c r="WLE1" s="37"/>
      <c r="WLF1" s="37"/>
      <c r="WLG1" s="37"/>
      <c r="WLH1" s="37"/>
      <c r="WLI1" s="37"/>
      <c r="WLJ1" s="37"/>
      <c r="WLK1" s="37"/>
      <c r="WLL1" s="37"/>
      <c r="WLM1" s="37"/>
      <c r="WLN1" s="37"/>
      <c r="WLO1" s="37"/>
      <c r="WLP1" s="37"/>
      <c r="WLQ1" s="37"/>
      <c r="WLR1" s="37"/>
      <c r="WLS1" s="37"/>
      <c r="WLT1" s="37"/>
      <c r="WLU1" s="37"/>
      <c r="WLV1" s="37"/>
      <c r="WLW1" s="37"/>
      <c r="WLX1" s="37"/>
      <c r="WLY1" s="37"/>
      <c r="WLZ1" s="37"/>
      <c r="WMA1" s="37"/>
      <c r="WMB1" s="37"/>
      <c r="WMC1" s="37"/>
      <c r="WMD1" s="37"/>
      <c r="WME1" s="37"/>
      <c r="WMF1" s="17"/>
      <c r="WMG1" s="37"/>
      <c r="WMH1" s="37"/>
      <c r="WMI1" s="37"/>
      <c r="WMJ1" s="37"/>
      <c r="WMK1" s="37"/>
      <c r="WML1" s="37"/>
      <c r="WMM1" s="37"/>
      <c r="WMN1" s="37"/>
      <c r="WMO1" s="37"/>
      <c r="WMP1" s="37"/>
      <c r="WMQ1" s="37"/>
      <c r="WMR1" s="37"/>
      <c r="WMS1" s="37"/>
      <c r="WMT1" s="37"/>
      <c r="WMU1" s="37"/>
      <c r="WMV1" s="37"/>
      <c r="WMW1" s="37"/>
      <c r="WMX1" s="37"/>
      <c r="WMY1" s="37"/>
      <c r="WMZ1" s="37"/>
      <c r="WNA1" s="37"/>
      <c r="WNB1" s="37"/>
      <c r="WNC1" s="37"/>
      <c r="WND1" s="37"/>
      <c r="WNE1" s="37"/>
      <c r="WNF1" s="37"/>
      <c r="WNG1" s="37"/>
      <c r="WNH1" s="37"/>
      <c r="WNI1" s="17"/>
      <c r="WNJ1" s="37"/>
      <c r="WNK1" s="37"/>
      <c r="WNL1" s="37"/>
      <c r="WNM1" s="37"/>
      <c r="WNN1" s="37"/>
      <c r="WNO1" s="37"/>
      <c r="WNP1" s="37"/>
      <c r="WNQ1" s="37"/>
      <c r="WNR1" s="37"/>
      <c r="WNS1" s="37"/>
      <c r="WNT1" s="37"/>
      <c r="WNU1" s="37"/>
      <c r="WNV1" s="37"/>
      <c r="WNW1" s="37"/>
      <c r="WNX1" s="37"/>
      <c r="WNY1" s="37"/>
      <c r="WNZ1" s="37"/>
      <c r="WOA1" s="37"/>
      <c r="WOB1" s="37"/>
      <c r="WOC1" s="37"/>
      <c r="WOD1" s="37"/>
      <c r="WOE1" s="37"/>
      <c r="WOF1" s="37"/>
      <c r="WOG1" s="37"/>
      <c r="WOH1" s="37"/>
      <c r="WOI1" s="37"/>
      <c r="WOJ1" s="37"/>
      <c r="WOK1" s="37"/>
      <c r="WOL1" s="17"/>
      <c r="WOM1" s="37"/>
      <c r="WON1" s="37"/>
      <c r="WOO1" s="37"/>
      <c r="WOP1" s="37"/>
      <c r="WOQ1" s="37"/>
      <c r="WOR1" s="37"/>
      <c r="WOS1" s="37"/>
      <c r="WOT1" s="37"/>
      <c r="WOU1" s="37"/>
      <c r="WOV1" s="37"/>
      <c r="WOW1" s="37"/>
      <c r="WOX1" s="37"/>
      <c r="WOY1" s="37"/>
      <c r="WOZ1" s="37"/>
      <c r="WPA1" s="37"/>
      <c r="WPB1" s="37"/>
      <c r="WPC1" s="37"/>
      <c r="WPD1" s="37"/>
      <c r="WPE1" s="37"/>
      <c r="WPF1" s="37"/>
      <c r="WPG1" s="37"/>
      <c r="WPH1" s="37"/>
      <c r="WPI1" s="37"/>
      <c r="WPJ1" s="37"/>
      <c r="WPK1" s="37"/>
      <c r="WPL1" s="37"/>
      <c r="WPM1" s="37"/>
      <c r="WPN1" s="37"/>
      <c r="WPO1" s="17"/>
      <c r="WPP1" s="37"/>
      <c r="WPQ1" s="37"/>
      <c r="WPR1" s="37"/>
      <c r="WPS1" s="37"/>
      <c r="WPT1" s="37"/>
      <c r="WPU1" s="37"/>
      <c r="WPV1" s="37"/>
      <c r="WPW1" s="37"/>
      <c r="WPX1" s="37"/>
      <c r="WPY1" s="37"/>
      <c r="WPZ1" s="37"/>
      <c r="WQA1" s="37"/>
      <c r="WQB1" s="37"/>
      <c r="WQC1" s="37"/>
      <c r="WQD1" s="37"/>
      <c r="WQE1" s="37"/>
      <c r="WQF1" s="37"/>
      <c r="WQG1" s="37"/>
      <c r="WQH1" s="37"/>
      <c r="WQI1" s="37"/>
      <c r="WQJ1" s="37"/>
      <c r="WQK1" s="37"/>
      <c r="WQL1" s="37"/>
      <c r="WQM1" s="37"/>
      <c r="WQN1" s="37"/>
      <c r="WQO1" s="37"/>
      <c r="WQP1" s="37"/>
      <c r="WQQ1" s="37"/>
      <c r="WQR1" s="17"/>
      <c r="WQS1" s="37"/>
      <c r="WQT1" s="37"/>
      <c r="WQU1" s="37"/>
      <c r="WQV1" s="37"/>
      <c r="WQW1" s="37"/>
      <c r="WQX1" s="37"/>
      <c r="WQY1" s="37"/>
      <c r="WQZ1" s="37"/>
      <c r="WRA1" s="37"/>
      <c r="WRB1" s="37"/>
      <c r="WRC1" s="37"/>
      <c r="WRD1" s="37"/>
      <c r="WRE1" s="37"/>
      <c r="WRF1" s="37"/>
      <c r="WRG1" s="37"/>
      <c r="WRH1" s="37"/>
      <c r="WRI1" s="37"/>
      <c r="WRJ1" s="37"/>
      <c r="WRK1" s="37"/>
      <c r="WRL1" s="37"/>
      <c r="WRM1" s="37"/>
      <c r="WRN1" s="37"/>
      <c r="WRO1" s="37"/>
      <c r="WRP1" s="37"/>
      <c r="WRQ1" s="37"/>
      <c r="WRR1" s="37"/>
      <c r="WRS1" s="37"/>
      <c r="WRT1" s="37"/>
      <c r="WRU1" s="17"/>
      <c r="WRV1" s="37"/>
      <c r="WRW1" s="37"/>
      <c r="WRX1" s="37"/>
      <c r="WRY1" s="37"/>
      <c r="WRZ1" s="37"/>
      <c r="WSA1" s="37"/>
      <c r="WSB1" s="37"/>
      <c r="WSC1" s="37"/>
      <c r="WSD1" s="37"/>
      <c r="WSE1" s="37"/>
      <c r="WSF1" s="37"/>
      <c r="WSG1" s="37"/>
      <c r="WSH1" s="37"/>
      <c r="WSI1" s="37"/>
      <c r="WSJ1" s="37"/>
      <c r="WSK1" s="37"/>
      <c r="WSL1" s="37"/>
      <c r="WSM1" s="37"/>
      <c r="WSN1" s="37"/>
      <c r="WSO1" s="37"/>
      <c r="WSP1" s="37"/>
      <c r="WSQ1" s="37"/>
      <c r="WSR1" s="37"/>
      <c r="WSS1" s="37"/>
      <c r="WST1" s="37"/>
      <c r="WSU1" s="37"/>
      <c r="WSV1" s="37"/>
      <c r="WSW1" s="37"/>
      <c r="WSX1" s="17"/>
      <c r="WSY1" s="37"/>
      <c r="WSZ1" s="37"/>
      <c r="WTA1" s="37"/>
      <c r="WTB1" s="37"/>
      <c r="WTC1" s="37"/>
      <c r="WTD1" s="37"/>
      <c r="WTE1" s="37"/>
      <c r="WTF1" s="37"/>
      <c r="WTG1" s="37"/>
      <c r="WTH1" s="37"/>
      <c r="WTI1" s="37"/>
      <c r="WTJ1" s="37"/>
      <c r="WTK1" s="37"/>
      <c r="WTL1" s="37"/>
      <c r="WTM1" s="37"/>
      <c r="WTN1" s="37"/>
      <c r="WTO1" s="37"/>
      <c r="WTP1" s="37"/>
      <c r="WTQ1" s="37"/>
      <c r="WTR1" s="37"/>
      <c r="WTS1" s="37"/>
      <c r="WTT1" s="37"/>
      <c r="WTU1" s="37"/>
      <c r="WTV1" s="37"/>
      <c r="WTW1" s="37"/>
      <c r="WTX1" s="37"/>
      <c r="WTY1" s="37"/>
      <c r="WTZ1" s="37"/>
      <c r="WUA1" s="17"/>
      <c r="WUB1" s="37"/>
      <c r="WUC1" s="37"/>
      <c r="WUD1" s="37"/>
      <c r="WUE1" s="37"/>
      <c r="WUF1" s="37"/>
      <c r="WUG1" s="37"/>
      <c r="WUH1" s="37"/>
      <c r="WUI1" s="37"/>
      <c r="WUJ1" s="37"/>
      <c r="WUK1" s="37"/>
      <c r="WUL1" s="37"/>
      <c r="WUM1" s="37"/>
      <c r="WUN1" s="37"/>
      <c r="WUO1" s="37"/>
      <c r="WUP1" s="37"/>
      <c r="WUQ1" s="37"/>
      <c r="WUR1" s="37"/>
      <c r="WUS1" s="37"/>
      <c r="WUT1" s="37"/>
      <c r="WUU1" s="37"/>
      <c r="WUV1" s="37"/>
      <c r="WUW1" s="37"/>
      <c r="WUX1" s="37"/>
      <c r="WUY1" s="37"/>
      <c r="WUZ1" s="37"/>
      <c r="WVA1" s="37"/>
      <c r="WVB1" s="37"/>
      <c r="WVC1" s="37"/>
      <c r="WVD1" s="17"/>
      <c r="WVE1" s="37"/>
      <c r="WVF1" s="37"/>
      <c r="WVG1" s="37"/>
      <c r="WVH1" s="37"/>
      <c r="WVI1" s="37"/>
      <c r="WVJ1" s="37"/>
      <c r="WVK1" s="37"/>
      <c r="WVL1" s="37"/>
      <c r="WVM1" s="37"/>
      <c r="WVN1" s="37"/>
      <c r="WVO1" s="37"/>
      <c r="WVP1" s="37"/>
      <c r="WVQ1" s="37"/>
      <c r="WVR1" s="37"/>
      <c r="WVS1" s="37"/>
      <c r="WVT1" s="37"/>
      <c r="WVU1" s="37"/>
      <c r="WVV1" s="37"/>
      <c r="WVW1" s="37"/>
      <c r="WVX1" s="37"/>
      <c r="WVY1" s="37"/>
      <c r="WVZ1" s="37"/>
      <c r="WWA1" s="37"/>
      <c r="WWB1" s="37"/>
      <c r="WWC1" s="37"/>
      <c r="WWD1" s="37"/>
      <c r="WWE1" s="37"/>
      <c r="WWF1" s="37"/>
      <c r="WWG1" s="17"/>
      <c r="WWH1" s="37"/>
      <c r="WWI1" s="37"/>
      <c r="WWJ1" s="37"/>
      <c r="WWK1" s="37"/>
      <c r="WWL1" s="37"/>
      <c r="WWM1" s="37"/>
      <c r="WWN1" s="37"/>
      <c r="WWO1" s="37"/>
      <c r="WWP1" s="37"/>
      <c r="WWQ1" s="37"/>
      <c r="WWR1" s="37"/>
      <c r="WWS1" s="37"/>
      <c r="WWT1" s="37"/>
      <c r="WWU1" s="37"/>
      <c r="WWV1" s="37"/>
      <c r="WWW1" s="37"/>
      <c r="WWX1" s="37"/>
      <c r="WWY1" s="37"/>
      <c r="WWZ1" s="37"/>
      <c r="WXA1" s="37"/>
      <c r="WXB1" s="37"/>
      <c r="WXC1" s="37"/>
      <c r="WXD1" s="37"/>
      <c r="WXE1" s="37"/>
      <c r="WXF1" s="37"/>
      <c r="WXG1" s="37"/>
      <c r="WXH1" s="37"/>
      <c r="WXI1" s="37"/>
      <c r="WXJ1" s="17"/>
      <c r="WXK1" s="37"/>
      <c r="WXL1" s="37"/>
      <c r="WXM1" s="37"/>
      <c r="WXN1" s="37"/>
      <c r="WXO1" s="37"/>
      <c r="WXP1" s="37"/>
      <c r="WXQ1" s="37"/>
      <c r="WXR1" s="37"/>
      <c r="WXS1" s="37"/>
      <c r="WXT1" s="37"/>
      <c r="WXU1" s="37"/>
      <c r="WXV1" s="37"/>
      <c r="WXW1" s="37"/>
      <c r="WXX1" s="37"/>
      <c r="WXY1" s="37"/>
      <c r="WXZ1" s="37"/>
      <c r="WYA1" s="37"/>
      <c r="WYB1" s="37"/>
      <c r="WYC1" s="37"/>
      <c r="WYD1" s="37"/>
      <c r="WYE1" s="37"/>
      <c r="WYF1" s="37"/>
      <c r="WYG1" s="37"/>
      <c r="WYH1" s="37"/>
      <c r="WYI1" s="37"/>
      <c r="WYJ1" s="37"/>
      <c r="WYK1" s="37"/>
      <c r="WYL1" s="37"/>
      <c r="WYM1" s="17"/>
      <c r="WYN1" s="37"/>
      <c r="WYO1" s="37"/>
      <c r="WYP1" s="37"/>
      <c r="WYQ1" s="37"/>
      <c r="WYR1" s="37"/>
      <c r="WYS1" s="37"/>
      <c r="WYT1" s="37"/>
      <c r="WYU1" s="37"/>
      <c r="WYV1" s="37"/>
      <c r="WYW1" s="37"/>
      <c r="WYX1" s="37"/>
      <c r="WYY1" s="37"/>
      <c r="WYZ1" s="37"/>
      <c r="WZA1" s="37"/>
      <c r="WZB1" s="37"/>
      <c r="WZC1" s="37"/>
      <c r="WZD1" s="37"/>
      <c r="WZE1" s="37"/>
      <c r="WZF1" s="37"/>
      <c r="WZG1" s="37"/>
      <c r="WZH1" s="37"/>
      <c r="WZI1" s="37"/>
      <c r="WZJ1" s="37"/>
      <c r="WZK1" s="37"/>
      <c r="WZL1" s="37"/>
      <c r="WZM1" s="37"/>
      <c r="WZN1" s="37"/>
      <c r="WZO1" s="37"/>
      <c r="WZP1" s="17"/>
      <c r="WZQ1" s="37"/>
      <c r="WZR1" s="37"/>
      <c r="WZS1" s="37"/>
      <c r="WZT1" s="37"/>
      <c r="WZU1" s="37"/>
      <c r="WZV1" s="37"/>
      <c r="WZW1" s="37"/>
      <c r="WZX1" s="37"/>
      <c r="WZY1" s="37"/>
      <c r="WZZ1" s="37"/>
      <c r="XAA1" s="37"/>
      <c r="XAB1" s="37"/>
      <c r="XAC1" s="37"/>
      <c r="XAD1" s="37"/>
      <c r="XAE1" s="37"/>
      <c r="XAF1" s="37"/>
      <c r="XAG1" s="37"/>
      <c r="XAH1" s="37"/>
      <c r="XAI1" s="37"/>
      <c r="XAJ1" s="37"/>
      <c r="XAK1" s="37"/>
      <c r="XAL1" s="37"/>
      <c r="XAM1" s="37"/>
      <c r="XAN1" s="37"/>
      <c r="XAO1" s="37"/>
      <c r="XAP1" s="37"/>
      <c r="XAQ1" s="37"/>
      <c r="XAR1" s="37"/>
      <c r="XAS1" s="17"/>
      <c r="XAT1" s="37"/>
      <c r="XAU1" s="37"/>
      <c r="XAV1" s="37"/>
      <c r="XAW1" s="37"/>
      <c r="XAX1" s="37"/>
      <c r="XAY1" s="37"/>
      <c r="XAZ1" s="37"/>
      <c r="XBA1" s="37"/>
      <c r="XBB1" s="37"/>
      <c r="XBC1" s="37"/>
      <c r="XBD1" s="37"/>
      <c r="XBE1" s="37"/>
      <c r="XBF1" s="37"/>
      <c r="XBG1" s="37"/>
      <c r="XBH1" s="37"/>
      <c r="XBI1" s="37"/>
      <c r="XBJ1" s="37"/>
      <c r="XBK1" s="37"/>
      <c r="XBL1" s="37"/>
      <c r="XBM1" s="37"/>
      <c r="XBN1" s="37"/>
      <c r="XBO1" s="37"/>
      <c r="XBP1" s="37"/>
      <c r="XBQ1" s="37"/>
      <c r="XBR1" s="37"/>
      <c r="XBS1" s="37"/>
      <c r="XBT1" s="37"/>
      <c r="XBU1" s="37"/>
      <c r="XBV1" s="17"/>
      <c r="XBW1" s="37"/>
      <c r="XBX1" s="37"/>
      <c r="XBY1" s="37"/>
      <c r="XBZ1" s="37"/>
      <c r="XCA1" s="37"/>
      <c r="XCB1" s="37"/>
      <c r="XCC1" s="37"/>
      <c r="XCD1" s="37"/>
      <c r="XCE1" s="37"/>
      <c r="XCF1" s="37"/>
      <c r="XCG1" s="37"/>
      <c r="XCH1" s="37"/>
      <c r="XCI1" s="37"/>
      <c r="XCJ1" s="37"/>
      <c r="XCK1" s="37"/>
      <c r="XCL1" s="37"/>
      <c r="XCM1" s="37"/>
      <c r="XCN1" s="37"/>
      <c r="XCO1" s="37"/>
      <c r="XCP1" s="37"/>
      <c r="XCQ1" s="37"/>
      <c r="XCR1" s="37"/>
      <c r="XCS1" s="37"/>
      <c r="XCT1" s="37"/>
      <c r="XCU1" s="37"/>
      <c r="XCV1" s="37"/>
      <c r="XCW1" s="37"/>
      <c r="XCX1" s="37"/>
      <c r="XCY1" s="17"/>
      <c r="XCZ1" s="37"/>
      <c r="XDA1" s="37"/>
      <c r="XDB1" s="37"/>
      <c r="XDC1" s="37"/>
      <c r="XDD1" s="37"/>
      <c r="XDE1" s="37"/>
      <c r="XDF1" s="37"/>
      <c r="XDG1" s="37"/>
      <c r="XDH1" s="37"/>
      <c r="XDI1" s="37"/>
      <c r="XDJ1" s="37"/>
      <c r="XDK1" s="37"/>
      <c r="XDL1" s="37"/>
      <c r="XDM1" s="37"/>
      <c r="XDN1" s="37"/>
      <c r="XDO1" s="37"/>
      <c r="XDP1" s="37"/>
      <c r="XDQ1" s="37"/>
      <c r="XDR1" s="37"/>
      <c r="XDS1" s="37"/>
      <c r="XDT1" s="37"/>
      <c r="XDU1" s="37"/>
      <c r="XDV1" s="37"/>
      <c r="XDW1" s="37"/>
      <c r="XDX1" s="37"/>
      <c r="XDY1" s="37"/>
      <c r="XDZ1" s="37"/>
      <c r="XEA1" s="37"/>
      <c r="XEB1" s="17"/>
      <c r="XEC1" s="37"/>
      <c r="XED1" s="37"/>
      <c r="XEE1" s="37"/>
      <c r="XEF1" s="37"/>
      <c r="XEG1" s="37"/>
      <c r="XEH1" s="37"/>
      <c r="XEI1" s="37"/>
      <c r="XEJ1" s="37"/>
      <c r="XEK1" s="37"/>
      <c r="XEL1" s="37"/>
      <c r="XEM1" s="37"/>
      <c r="XEN1" s="37"/>
      <c r="XEO1" s="37"/>
      <c r="XEP1" s="37"/>
      <c r="XEQ1" s="37"/>
      <c r="XER1" s="37"/>
      <c r="XES1" s="37"/>
      <c r="XET1" s="37"/>
      <c r="XEU1" s="37"/>
      <c r="XEV1" s="37"/>
      <c r="XEW1" s="37"/>
      <c r="XEX1" s="37"/>
      <c r="XEY1" s="37"/>
      <c r="XEZ1" s="37"/>
      <c r="XFA1" s="37"/>
      <c r="XFB1" s="37"/>
      <c r="XFC1" s="37"/>
      <c r="XFD1" s="37"/>
    </row>
    <row r="2" spans="1:16384" ht="40.5" customHeight="1" x14ac:dyDescent="0.25">
      <c r="A2" s="123" t="str">
        <f>'INFO INICIAL'!C2</f>
        <v>NOMBRE PROYECTO</v>
      </c>
      <c r="B2" s="231" t="s">
        <v>422</v>
      </c>
      <c r="C2" s="231"/>
      <c r="D2" s="231"/>
      <c r="E2" s="231"/>
      <c r="F2" s="231"/>
      <c r="G2" s="231"/>
      <c r="H2" s="37"/>
      <c r="I2" s="37"/>
      <c r="J2" s="37"/>
      <c r="K2" s="37"/>
      <c r="L2" s="37"/>
      <c r="M2" s="37"/>
      <c r="N2" s="37"/>
      <c r="O2" s="37"/>
      <c r="P2" s="37"/>
      <c r="Q2" s="37"/>
    </row>
    <row r="3" spans="1:16384" ht="15" customHeight="1" x14ac:dyDescent="0.25">
      <c r="A3" s="37"/>
      <c r="B3" s="37"/>
      <c r="C3" s="37"/>
      <c r="D3" s="37"/>
      <c r="E3" s="37"/>
      <c r="F3" s="37"/>
      <c r="G3" s="37"/>
      <c r="H3" s="37"/>
      <c r="J3" s="37"/>
      <c r="K3" s="37"/>
      <c r="L3" s="37"/>
      <c r="M3" s="37"/>
      <c r="N3" s="37"/>
      <c r="O3" s="37"/>
      <c r="P3" s="37"/>
      <c r="Q3" s="37"/>
    </row>
    <row r="4" spans="1:16384" ht="16.5" customHeight="1" x14ac:dyDescent="0.25">
      <c r="A4" s="99" t="s">
        <v>201</v>
      </c>
      <c r="B4" s="99" t="s">
        <v>202</v>
      </c>
      <c r="C4" s="87" t="s">
        <v>62</v>
      </c>
      <c r="D4" s="87" t="s">
        <v>63</v>
      </c>
      <c r="E4" s="87" t="s">
        <v>64</v>
      </c>
      <c r="F4" s="87" t="s">
        <v>65</v>
      </c>
      <c r="G4" s="87" t="s">
        <v>66</v>
      </c>
      <c r="H4" s="87" t="s">
        <v>67</v>
      </c>
      <c r="I4" s="87" t="s">
        <v>68</v>
      </c>
      <c r="J4" s="87" t="s">
        <v>69</v>
      </c>
      <c r="K4" s="87" t="s">
        <v>70</v>
      </c>
      <c r="L4" s="87" t="s">
        <v>71</v>
      </c>
      <c r="M4" s="87" t="s">
        <v>72</v>
      </c>
      <c r="N4" s="87" t="s">
        <v>73</v>
      </c>
      <c r="O4" s="95" t="s">
        <v>239</v>
      </c>
      <c r="P4" s="95" t="s">
        <v>240</v>
      </c>
      <c r="Q4" s="100" t="s">
        <v>241</v>
      </c>
    </row>
    <row r="5" spans="1:16384" ht="15.75" customHeight="1" x14ac:dyDescent="0.25">
      <c r="A5" s="252"/>
      <c r="B5" s="176" t="s">
        <v>279</v>
      </c>
      <c r="C5" s="97">
        <v>0</v>
      </c>
      <c r="D5" s="97">
        <v>0</v>
      </c>
      <c r="E5" s="97">
        <v>0</v>
      </c>
      <c r="F5" s="97">
        <v>0</v>
      </c>
      <c r="G5" s="97">
        <v>0</v>
      </c>
      <c r="H5" s="97">
        <v>0</v>
      </c>
      <c r="I5" s="97">
        <v>0</v>
      </c>
      <c r="J5" s="97">
        <v>0</v>
      </c>
      <c r="K5" s="97">
        <v>0</v>
      </c>
      <c r="L5" s="97">
        <v>0</v>
      </c>
      <c r="M5" s="97">
        <v>0</v>
      </c>
      <c r="N5" s="97">
        <v>0</v>
      </c>
      <c r="O5" s="92">
        <f>SUM(C5:N5)</f>
        <v>0</v>
      </c>
      <c r="P5" s="97">
        <f>O5</f>
        <v>0</v>
      </c>
      <c r="Q5" s="98">
        <f>P5</f>
        <v>0</v>
      </c>
    </row>
    <row r="6" spans="1:16384" ht="15" customHeight="1" x14ac:dyDescent="0.25">
      <c r="A6" s="252"/>
      <c r="B6" s="176" t="s">
        <v>343</v>
      </c>
      <c r="C6" s="97">
        <v>0</v>
      </c>
      <c r="D6" s="97">
        <v>0</v>
      </c>
      <c r="E6" s="97">
        <v>0</v>
      </c>
      <c r="F6" s="97">
        <v>0</v>
      </c>
      <c r="G6" s="97">
        <v>0</v>
      </c>
      <c r="H6" s="97">
        <v>0</v>
      </c>
      <c r="I6" s="97">
        <v>0</v>
      </c>
      <c r="J6" s="97">
        <v>0</v>
      </c>
      <c r="K6" s="97">
        <v>0</v>
      </c>
      <c r="L6" s="97">
        <v>0</v>
      </c>
      <c r="M6" s="97">
        <v>0</v>
      </c>
      <c r="N6" s="97">
        <v>0</v>
      </c>
      <c r="O6" s="92">
        <f xml:space="preserve"> IFERROR(O7/O5,0)</f>
        <v>0</v>
      </c>
      <c r="P6" s="97">
        <f>O6</f>
        <v>0</v>
      </c>
      <c r="Q6" s="98">
        <f>P6</f>
        <v>0</v>
      </c>
    </row>
    <row r="7" spans="1:16384" ht="15.75" customHeight="1" x14ac:dyDescent="0.25">
      <c r="A7" s="252"/>
      <c r="B7" s="176" t="s">
        <v>344</v>
      </c>
      <c r="C7" s="92">
        <f>C5*C6</f>
        <v>0</v>
      </c>
      <c r="D7" s="92">
        <f t="shared" ref="D7:Q7" si="0">D5*D6</f>
        <v>0</v>
      </c>
      <c r="E7" s="92">
        <f t="shared" si="0"/>
        <v>0</v>
      </c>
      <c r="F7" s="92">
        <f t="shared" si="0"/>
        <v>0</v>
      </c>
      <c r="G7" s="92">
        <f t="shared" si="0"/>
        <v>0</v>
      </c>
      <c r="H7" s="92">
        <f t="shared" si="0"/>
        <v>0</v>
      </c>
      <c r="I7" s="92">
        <f t="shared" si="0"/>
        <v>0</v>
      </c>
      <c r="J7" s="92">
        <f t="shared" si="0"/>
        <v>0</v>
      </c>
      <c r="K7" s="92">
        <f t="shared" si="0"/>
        <v>0</v>
      </c>
      <c r="L7" s="92">
        <f t="shared" si="0"/>
        <v>0</v>
      </c>
      <c r="M7" s="92">
        <f t="shared" si="0"/>
        <v>0</v>
      </c>
      <c r="N7" s="92">
        <f t="shared" si="0"/>
        <v>0</v>
      </c>
      <c r="O7" s="92">
        <f>SUM(C7:N7)</f>
        <v>0</v>
      </c>
      <c r="P7" s="92">
        <f t="shared" si="0"/>
        <v>0</v>
      </c>
      <c r="Q7" s="177">
        <f t="shared" si="0"/>
        <v>0</v>
      </c>
    </row>
    <row r="8" spans="1:16384" ht="15.75" customHeight="1" x14ac:dyDescent="0.25">
      <c r="A8" s="252"/>
      <c r="B8" s="176" t="s">
        <v>345</v>
      </c>
      <c r="C8" s="92">
        <f>C7*'PREVISIÓN GASTOS'!$B$60</f>
        <v>0</v>
      </c>
      <c r="D8" s="92">
        <f>D7*'PREVISIÓN GASTOS'!$B$60</f>
        <v>0</v>
      </c>
      <c r="E8" s="92">
        <f>E7*'PREVISIÓN GASTOS'!$B$60</f>
        <v>0</v>
      </c>
      <c r="F8" s="92">
        <f>F7*'PREVISIÓN GASTOS'!$B$60</f>
        <v>0</v>
      </c>
      <c r="G8" s="92">
        <f>G7*'PREVISIÓN GASTOS'!$B$60</f>
        <v>0</v>
      </c>
      <c r="H8" s="92">
        <f>H7*'PREVISIÓN GASTOS'!$B$60</f>
        <v>0</v>
      </c>
      <c r="I8" s="92">
        <f>I7*'PREVISIÓN GASTOS'!$B$60</f>
        <v>0</v>
      </c>
      <c r="J8" s="92">
        <f>J7*'PREVISIÓN GASTOS'!$B$60</f>
        <v>0</v>
      </c>
      <c r="K8" s="92">
        <f>K7*'PREVISIÓN GASTOS'!$B$60</f>
        <v>0</v>
      </c>
      <c r="L8" s="92">
        <f>L7*'PREVISIÓN GASTOS'!$B$60</f>
        <v>0</v>
      </c>
      <c r="M8" s="92">
        <f>M7*'PREVISIÓN GASTOS'!$B$60</f>
        <v>0</v>
      </c>
      <c r="N8" s="92">
        <f>N7*'PREVISIÓN GASTOS'!$B$60</f>
        <v>0</v>
      </c>
      <c r="O8" s="92">
        <f>O7*'PREVISIÓN GASTOS'!$B$60</f>
        <v>0</v>
      </c>
      <c r="P8" s="92">
        <f>P7*'PREVISIÓN GASTOS'!$B$60</f>
        <v>0</v>
      </c>
      <c r="Q8" s="177">
        <f>Q7*'PREVISIÓN GASTOS'!$B$60</f>
        <v>0</v>
      </c>
    </row>
    <row r="9" spans="1:16384" ht="15.75" customHeight="1" x14ac:dyDescent="0.25">
      <c r="A9" s="252"/>
      <c r="B9" s="176" t="s">
        <v>279</v>
      </c>
      <c r="C9" s="97">
        <v>0</v>
      </c>
      <c r="D9" s="97">
        <v>0</v>
      </c>
      <c r="E9" s="97">
        <v>0</v>
      </c>
      <c r="F9" s="97">
        <v>0</v>
      </c>
      <c r="G9" s="97">
        <v>0</v>
      </c>
      <c r="H9" s="97">
        <v>0</v>
      </c>
      <c r="I9" s="97">
        <v>0</v>
      </c>
      <c r="J9" s="97">
        <v>0</v>
      </c>
      <c r="K9" s="97">
        <v>0</v>
      </c>
      <c r="L9" s="97">
        <v>0</v>
      </c>
      <c r="M9" s="97">
        <v>0</v>
      </c>
      <c r="N9" s="97">
        <v>0</v>
      </c>
      <c r="O9" s="92">
        <f>SUM(C9:N9)</f>
        <v>0</v>
      </c>
      <c r="P9" s="97">
        <f>O9</f>
        <v>0</v>
      </c>
      <c r="Q9" s="98">
        <f>P9</f>
        <v>0</v>
      </c>
    </row>
    <row r="10" spans="1:16384" ht="15" customHeight="1" x14ac:dyDescent="0.25">
      <c r="A10" s="252"/>
      <c r="B10" s="176" t="s">
        <v>343</v>
      </c>
      <c r="C10" s="97">
        <v>0</v>
      </c>
      <c r="D10" s="97">
        <v>0</v>
      </c>
      <c r="E10" s="97">
        <v>0</v>
      </c>
      <c r="F10" s="97">
        <v>0</v>
      </c>
      <c r="G10" s="97">
        <v>0</v>
      </c>
      <c r="H10" s="97">
        <v>0</v>
      </c>
      <c r="I10" s="97">
        <v>0</v>
      </c>
      <c r="J10" s="97">
        <v>0</v>
      </c>
      <c r="K10" s="97">
        <v>0</v>
      </c>
      <c r="L10" s="97">
        <v>0</v>
      </c>
      <c r="M10" s="97">
        <v>0</v>
      </c>
      <c r="N10" s="97">
        <v>0</v>
      </c>
      <c r="O10" s="92">
        <f xml:space="preserve"> IFERROR(O11/O9,0)</f>
        <v>0</v>
      </c>
      <c r="P10" s="97">
        <f>O10</f>
        <v>0</v>
      </c>
      <c r="Q10" s="98">
        <f>P10</f>
        <v>0</v>
      </c>
    </row>
    <row r="11" spans="1:16384" ht="15.75" customHeight="1" x14ac:dyDescent="0.25">
      <c r="A11" s="252"/>
      <c r="B11" s="176" t="s">
        <v>344</v>
      </c>
      <c r="C11" s="92">
        <f>C9*C10</f>
        <v>0</v>
      </c>
      <c r="D11" s="92">
        <f t="shared" ref="D11:N11" si="1">D9*D10</f>
        <v>0</v>
      </c>
      <c r="E11" s="92">
        <f t="shared" si="1"/>
        <v>0</v>
      </c>
      <c r="F11" s="92">
        <f t="shared" si="1"/>
        <v>0</v>
      </c>
      <c r="G11" s="92">
        <f t="shared" si="1"/>
        <v>0</v>
      </c>
      <c r="H11" s="92">
        <f t="shared" si="1"/>
        <v>0</v>
      </c>
      <c r="I11" s="92">
        <f t="shared" si="1"/>
        <v>0</v>
      </c>
      <c r="J11" s="92">
        <f t="shared" si="1"/>
        <v>0</v>
      </c>
      <c r="K11" s="92">
        <f t="shared" si="1"/>
        <v>0</v>
      </c>
      <c r="L11" s="92">
        <f t="shared" si="1"/>
        <v>0</v>
      </c>
      <c r="M11" s="92">
        <f t="shared" si="1"/>
        <v>0</v>
      </c>
      <c r="N11" s="92">
        <f t="shared" si="1"/>
        <v>0</v>
      </c>
      <c r="O11" s="92">
        <f>SUM(C11:N11)</f>
        <v>0</v>
      </c>
      <c r="P11" s="92">
        <f t="shared" ref="P11:Q11" si="2">P9*P10</f>
        <v>0</v>
      </c>
      <c r="Q11" s="177">
        <f t="shared" si="2"/>
        <v>0</v>
      </c>
    </row>
    <row r="12" spans="1:16384" ht="15.75" customHeight="1" x14ac:dyDescent="0.25">
      <c r="A12" s="252"/>
      <c r="B12" s="176" t="s">
        <v>345</v>
      </c>
      <c r="C12" s="92">
        <f>C11*'PREVISIÓN GASTOS'!$B$60</f>
        <v>0</v>
      </c>
      <c r="D12" s="92">
        <f>D11*'PREVISIÓN GASTOS'!$B$60</f>
        <v>0</v>
      </c>
      <c r="E12" s="92">
        <f>E11*'PREVISIÓN GASTOS'!$B$60</f>
        <v>0</v>
      </c>
      <c r="F12" s="92">
        <f>F11*'PREVISIÓN GASTOS'!$B$60</f>
        <v>0</v>
      </c>
      <c r="G12" s="92">
        <f>G11*'PREVISIÓN GASTOS'!$B$60</f>
        <v>0</v>
      </c>
      <c r="H12" s="92">
        <f>H11*'PREVISIÓN GASTOS'!$B$60</f>
        <v>0</v>
      </c>
      <c r="I12" s="92">
        <f>I11*'PREVISIÓN GASTOS'!$B$60</f>
        <v>0</v>
      </c>
      <c r="J12" s="92">
        <f>J11*'PREVISIÓN GASTOS'!$B$60</f>
        <v>0</v>
      </c>
      <c r="K12" s="92">
        <f>K11*'PREVISIÓN GASTOS'!$B$60</f>
        <v>0</v>
      </c>
      <c r="L12" s="92">
        <f>L11*'PREVISIÓN GASTOS'!$B$60</f>
        <v>0</v>
      </c>
      <c r="M12" s="92">
        <f>M11*'PREVISIÓN GASTOS'!$B$60</f>
        <v>0</v>
      </c>
      <c r="N12" s="92">
        <f>N11*'PREVISIÓN GASTOS'!$B$60</f>
        <v>0</v>
      </c>
      <c r="O12" s="92">
        <f>O11*'PREVISIÓN GASTOS'!$B$60</f>
        <v>0</v>
      </c>
      <c r="P12" s="92">
        <f>P11*'PREVISIÓN GASTOS'!$B$60</f>
        <v>0</v>
      </c>
      <c r="Q12" s="177">
        <f>Q11*'PREVISIÓN GASTOS'!$B$60</f>
        <v>0</v>
      </c>
    </row>
    <row r="13" spans="1:16384" ht="15.75" customHeight="1" x14ac:dyDescent="0.25">
      <c r="A13" s="252"/>
      <c r="B13" s="176" t="s">
        <v>279</v>
      </c>
      <c r="C13" s="97">
        <v>0</v>
      </c>
      <c r="D13" s="97">
        <v>0</v>
      </c>
      <c r="E13" s="97">
        <v>0</v>
      </c>
      <c r="F13" s="97">
        <v>0</v>
      </c>
      <c r="G13" s="97">
        <v>0</v>
      </c>
      <c r="H13" s="97">
        <v>0</v>
      </c>
      <c r="I13" s="97">
        <v>0</v>
      </c>
      <c r="J13" s="97">
        <v>0</v>
      </c>
      <c r="K13" s="97">
        <v>0</v>
      </c>
      <c r="L13" s="97">
        <v>0</v>
      </c>
      <c r="M13" s="97">
        <v>0</v>
      </c>
      <c r="N13" s="97">
        <v>0</v>
      </c>
      <c r="O13" s="92">
        <f>SUM(C13:N13)</f>
        <v>0</v>
      </c>
      <c r="P13" s="97">
        <f>O13</f>
        <v>0</v>
      </c>
      <c r="Q13" s="98">
        <f>P13</f>
        <v>0</v>
      </c>
    </row>
    <row r="14" spans="1:16384" ht="15" customHeight="1" x14ac:dyDescent="0.25">
      <c r="A14" s="252"/>
      <c r="B14" s="176" t="s">
        <v>343</v>
      </c>
      <c r="C14" s="97">
        <v>0</v>
      </c>
      <c r="D14" s="97">
        <v>0</v>
      </c>
      <c r="E14" s="97">
        <v>0</v>
      </c>
      <c r="F14" s="97">
        <v>0</v>
      </c>
      <c r="G14" s="97">
        <v>0</v>
      </c>
      <c r="H14" s="97">
        <v>0</v>
      </c>
      <c r="I14" s="97">
        <v>0</v>
      </c>
      <c r="J14" s="97">
        <v>0</v>
      </c>
      <c r="K14" s="97">
        <v>0</v>
      </c>
      <c r="L14" s="97">
        <v>0</v>
      </c>
      <c r="M14" s="97">
        <v>0</v>
      </c>
      <c r="N14" s="97">
        <v>0</v>
      </c>
      <c r="O14" s="92">
        <f xml:space="preserve"> IFERROR(O15/O13,0)</f>
        <v>0</v>
      </c>
      <c r="P14" s="97">
        <f>O14</f>
        <v>0</v>
      </c>
      <c r="Q14" s="98">
        <f>P14</f>
        <v>0</v>
      </c>
    </row>
    <row r="15" spans="1:16384" ht="15.75" customHeight="1" x14ac:dyDescent="0.25">
      <c r="A15" s="252"/>
      <c r="B15" s="176" t="s">
        <v>344</v>
      </c>
      <c r="C15" s="92">
        <f>C13*C14</f>
        <v>0</v>
      </c>
      <c r="D15" s="92">
        <f t="shared" ref="D15:N15" si="3">D13*D14</f>
        <v>0</v>
      </c>
      <c r="E15" s="92">
        <f t="shared" si="3"/>
        <v>0</v>
      </c>
      <c r="F15" s="92">
        <f t="shared" si="3"/>
        <v>0</v>
      </c>
      <c r="G15" s="92">
        <f t="shared" si="3"/>
        <v>0</v>
      </c>
      <c r="H15" s="92">
        <f t="shared" si="3"/>
        <v>0</v>
      </c>
      <c r="I15" s="92">
        <f t="shared" si="3"/>
        <v>0</v>
      </c>
      <c r="J15" s="92">
        <f t="shared" si="3"/>
        <v>0</v>
      </c>
      <c r="K15" s="92">
        <f t="shared" si="3"/>
        <v>0</v>
      </c>
      <c r="L15" s="92">
        <f t="shared" si="3"/>
        <v>0</v>
      </c>
      <c r="M15" s="92">
        <f t="shared" si="3"/>
        <v>0</v>
      </c>
      <c r="N15" s="92">
        <f t="shared" si="3"/>
        <v>0</v>
      </c>
      <c r="O15" s="92">
        <f>SUM(C15:N15)</f>
        <v>0</v>
      </c>
      <c r="P15" s="92">
        <f t="shared" ref="P15:Q15" si="4">P13*P14</f>
        <v>0</v>
      </c>
      <c r="Q15" s="177">
        <f t="shared" si="4"/>
        <v>0</v>
      </c>
    </row>
    <row r="16" spans="1:16384" ht="15.75" customHeight="1" x14ac:dyDescent="0.25">
      <c r="A16" s="252"/>
      <c r="B16" s="176" t="s">
        <v>345</v>
      </c>
      <c r="C16" s="92">
        <f>C15*'PREVISIÓN GASTOS'!$B$60</f>
        <v>0</v>
      </c>
      <c r="D16" s="92">
        <f>D15*'PREVISIÓN GASTOS'!$B$60</f>
        <v>0</v>
      </c>
      <c r="E16" s="92">
        <f>E15*'PREVISIÓN GASTOS'!$B$60</f>
        <v>0</v>
      </c>
      <c r="F16" s="92">
        <f>F15*'PREVISIÓN GASTOS'!$B$60</f>
        <v>0</v>
      </c>
      <c r="G16" s="92">
        <f>G15*'PREVISIÓN GASTOS'!$B$60</f>
        <v>0</v>
      </c>
      <c r="H16" s="92">
        <f>H15*'PREVISIÓN GASTOS'!$B$60</f>
        <v>0</v>
      </c>
      <c r="I16" s="92">
        <f>I15*'PREVISIÓN GASTOS'!$B$60</f>
        <v>0</v>
      </c>
      <c r="J16" s="92">
        <f>J15*'PREVISIÓN GASTOS'!$B$60</f>
        <v>0</v>
      </c>
      <c r="K16" s="92">
        <f>K15*'PREVISIÓN GASTOS'!$B$60</f>
        <v>0</v>
      </c>
      <c r="L16" s="92">
        <f>L15*'PREVISIÓN GASTOS'!$B$60</f>
        <v>0</v>
      </c>
      <c r="M16" s="92">
        <f>M15*'PREVISIÓN GASTOS'!$B$60</f>
        <v>0</v>
      </c>
      <c r="N16" s="92">
        <f>N15*'PREVISIÓN GASTOS'!$B$60</f>
        <v>0</v>
      </c>
      <c r="O16" s="92">
        <f>O15*'PREVISIÓN GASTOS'!$B$60</f>
        <v>0</v>
      </c>
      <c r="P16" s="92">
        <f>P15*'PREVISIÓN GASTOS'!$B$60</f>
        <v>0</v>
      </c>
      <c r="Q16" s="177">
        <f>Q15*'PREVISIÓN GASTOS'!$B$60</f>
        <v>0</v>
      </c>
    </row>
    <row r="17" spans="1:17" ht="15.75" customHeight="1" x14ac:dyDescent="0.25">
      <c r="A17" s="252"/>
      <c r="B17" s="176" t="s">
        <v>279</v>
      </c>
      <c r="C17" s="97">
        <v>0</v>
      </c>
      <c r="D17" s="97">
        <v>0</v>
      </c>
      <c r="E17" s="97">
        <v>0</v>
      </c>
      <c r="F17" s="97">
        <v>0</v>
      </c>
      <c r="G17" s="97">
        <v>0</v>
      </c>
      <c r="H17" s="97">
        <v>0</v>
      </c>
      <c r="I17" s="97">
        <v>0</v>
      </c>
      <c r="J17" s="97">
        <v>0</v>
      </c>
      <c r="K17" s="97">
        <v>0</v>
      </c>
      <c r="L17" s="97">
        <v>0</v>
      </c>
      <c r="M17" s="97">
        <v>0</v>
      </c>
      <c r="N17" s="97">
        <v>0</v>
      </c>
      <c r="O17" s="92">
        <f>SUM(C17:N17)</f>
        <v>0</v>
      </c>
      <c r="P17" s="97">
        <f>O17</f>
        <v>0</v>
      </c>
      <c r="Q17" s="98">
        <f>P17</f>
        <v>0</v>
      </c>
    </row>
    <row r="18" spans="1:17" ht="15" customHeight="1" x14ac:dyDescent="0.25">
      <c r="A18" s="252"/>
      <c r="B18" s="176" t="s">
        <v>343</v>
      </c>
      <c r="C18" s="97">
        <v>0</v>
      </c>
      <c r="D18" s="97">
        <v>0</v>
      </c>
      <c r="E18" s="97">
        <v>0</v>
      </c>
      <c r="F18" s="97">
        <v>0</v>
      </c>
      <c r="G18" s="97">
        <v>0</v>
      </c>
      <c r="H18" s="97">
        <v>0</v>
      </c>
      <c r="I18" s="97">
        <v>0</v>
      </c>
      <c r="J18" s="97">
        <v>0</v>
      </c>
      <c r="K18" s="97">
        <v>0</v>
      </c>
      <c r="L18" s="97">
        <v>0</v>
      </c>
      <c r="M18" s="97">
        <v>0</v>
      </c>
      <c r="N18" s="97">
        <v>0</v>
      </c>
      <c r="O18" s="92">
        <f xml:space="preserve"> IFERROR(O19/O17,0)</f>
        <v>0</v>
      </c>
      <c r="P18" s="97">
        <f>O18</f>
        <v>0</v>
      </c>
      <c r="Q18" s="98">
        <f>P18</f>
        <v>0</v>
      </c>
    </row>
    <row r="19" spans="1:17" ht="15.75" customHeight="1" x14ac:dyDescent="0.25">
      <c r="A19" s="252"/>
      <c r="B19" s="176" t="s">
        <v>344</v>
      </c>
      <c r="C19" s="92">
        <f>C17*C18</f>
        <v>0</v>
      </c>
      <c r="D19" s="92">
        <f t="shared" ref="D19:N19" si="5">D17*D18</f>
        <v>0</v>
      </c>
      <c r="E19" s="92">
        <f t="shared" si="5"/>
        <v>0</v>
      </c>
      <c r="F19" s="92">
        <f t="shared" si="5"/>
        <v>0</v>
      </c>
      <c r="G19" s="92">
        <f t="shared" si="5"/>
        <v>0</v>
      </c>
      <c r="H19" s="92">
        <f t="shared" si="5"/>
        <v>0</v>
      </c>
      <c r="I19" s="92">
        <f t="shared" si="5"/>
        <v>0</v>
      </c>
      <c r="J19" s="92">
        <f t="shared" si="5"/>
        <v>0</v>
      </c>
      <c r="K19" s="92">
        <f t="shared" si="5"/>
        <v>0</v>
      </c>
      <c r="L19" s="92">
        <f t="shared" si="5"/>
        <v>0</v>
      </c>
      <c r="M19" s="92">
        <f t="shared" si="5"/>
        <v>0</v>
      </c>
      <c r="N19" s="92">
        <f t="shared" si="5"/>
        <v>0</v>
      </c>
      <c r="O19" s="92">
        <f>SUM(C19:N19)</f>
        <v>0</v>
      </c>
      <c r="P19" s="92">
        <f t="shared" ref="P19:Q19" si="6">P17*P18</f>
        <v>0</v>
      </c>
      <c r="Q19" s="177">
        <f t="shared" si="6"/>
        <v>0</v>
      </c>
    </row>
    <row r="20" spans="1:17" ht="15.75" customHeight="1" x14ac:dyDescent="0.25">
      <c r="A20" s="252"/>
      <c r="B20" s="176" t="s">
        <v>345</v>
      </c>
      <c r="C20" s="92">
        <f>C19*'PREVISIÓN GASTOS'!$B$60</f>
        <v>0</v>
      </c>
      <c r="D20" s="92">
        <f>D19*'PREVISIÓN GASTOS'!$B$60</f>
        <v>0</v>
      </c>
      <c r="E20" s="92">
        <f>E19*'PREVISIÓN GASTOS'!$B$60</f>
        <v>0</v>
      </c>
      <c r="F20" s="92">
        <f>F19*'PREVISIÓN GASTOS'!$B$60</f>
        <v>0</v>
      </c>
      <c r="G20" s="92">
        <f>G19*'PREVISIÓN GASTOS'!$B$60</f>
        <v>0</v>
      </c>
      <c r="H20" s="92">
        <f>H19*'PREVISIÓN GASTOS'!$B$60</f>
        <v>0</v>
      </c>
      <c r="I20" s="92">
        <f>I19*'PREVISIÓN GASTOS'!$B$60</f>
        <v>0</v>
      </c>
      <c r="J20" s="92">
        <f>J19*'PREVISIÓN GASTOS'!$B$60</f>
        <v>0</v>
      </c>
      <c r="K20" s="92">
        <f>K19*'PREVISIÓN GASTOS'!$B$60</f>
        <v>0</v>
      </c>
      <c r="L20" s="92">
        <f>L19*'PREVISIÓN GASTOS'!$B$60</f>
        <v>0</v>
      </c>
      <c r="M20" s="92">
        <f>M19*'PREVISIÓN GASTOS'!$B$60</f>
        <v>0</v>
      </c>
      <c r="N20" s="92">
        <f>N19*'PREVISIÓN GASTOS'!$B$60</f>
        <v>0</v>
      </c>
      <c r="O20" s="92">
        <f>O19*'PREVISIÓN GASTOS'!$B$60</f>
        <v>0</v>
      </c>
      <c r="P20" s="92">
        <f>P19*'PREVISIÓN GASTOS'!$B$60</f>
        <v>0</v>
      </c>
      <c r="Q20" s="177">
        <f>Q19*'PREVISIÓN GASTOS'!$B$60</f>
        <v>0</v>
      </c>
    </row>
    <row r="21" spans="1:17" ht="15.75" customHeight="1" x14ac:dyDescent="0.25">
      <c r="A21" s="252"/>
      <c r="B21" s="176" t="s">
        <v>279</v>
      </c>
      <c r="C21" s="97">
        <v>0</v>
      </c>
      <c r="D21" s="97">
        <v>0</v>
      </c>
      <c r="E21" s="97">
        <v>0</v>
      </c>
      <c r="F21" s="97">
        <v>0</v>
      </c>
      <c r="G21" s="97">
        <v>0</v>
      </c>
      <c r="H21" s="97">
        <v>0</v>
      </c>
      <c r="I21" s="97">
        <v>0</v>
      </c>
      <c r="J21" s="97">
        <v>0</v>
      </c>
      <c r="K21" s="97">
        <v>0</v>
      </c>
      <c r="L21" s="97">
        <v>0</v>
      </c>
      <c r="M21" s="97">
        <v>0</v>
      </c>
      <c r="N21" s="97">
        <v>0</v>
      </c>
      <c r="O21" s="92">
        <f>SUM(C21:N21)</f>
        <v>0</v>
      </c>
      <c r="P21" s="97">
        <f>O21</f>
        <v>0</v>
      </c>
      <c r="Q21" s="98">
        <f>P21</f>
        <v>0</v>
      </c>
    </row>
    <row r="22" spans="1:17" ht="15" customHeight="1" x14ac:dyDescent="0.25">
      <c r="A22" s="252"/>
      <c r="B22" s="176" t="s">
        <v>343</v>
      </c>
      <c r="C22" s="97">
        <v>0</v>
      </c>
      <c r="D22" s="97">
        <v>0</v>
      </c>
      <c r="E22" s="97">
        <v>0</v>
      </c>
      <c r="F22" s="97">
        <v>0</v>
      </c>
      <c r="G22" s="97">
        <v>0</v>
      </c>
      <c r="H22" s="97">
        <v>0</v>
      </c>
      <c r="I22" s="97">
        <v>0</v>
      </c>
      <c r="J22" s="97">
        <v>0</v>
      </c>
      <c r="K22" s="97">
        <v>0</v>
      </c>
      <c r="L22" s="97">
        <v>0</v>
      </c>
      <c r="M22" s="97">
        <v>0</v>
      </c>
      <c r="N22" s="97">
        <v>0</v>
      </c>
      <c r="O22" s="92">
        <f xml:space="preserve"> IFERROR(O23/O21,0)</f>
        <v>0</v>
      </c>
      <c r="P22" s="97">
        <f>O22</f>
        <v>0</v>
      </c>
      <c r="Q22" s="98">
        <f>P22</f>
        <v>0</v>
      </c>
    </row>
    <row r="23" spans="1:17" ht="15.75" customHeight="1" x14ac:dyDescent="0.25">
      <c r="A23" s="252"/>
      <c r="B23" s="176" t="s">
        <v>344</v>
      </c>
      <c r="C23" s="92">
        <f>C21*C22</f>
        <v>0</v>
      </c>
      <c r="D23" s="92">
        <f t="shared" ref="D23:N23" si="7">D21*D22</f>
        <v>0</v>
      </c>
      <c r="E23" s="92">
        <f t="shared" si="7"/>
        <v>0</v>
      </c>
      <c r="F23" s="92">
        <f t="shared" si="7"/>
        <v>0</v>
      </c>
      <c r="G23" s="92">
        <f t="shared" si="7"/>
        <v>0</v>
      </c>
      <c r="H23" s="92">
        <f t="shared" si="7"/>
        <v>0</v>
      </c>
      <c r="I23" s="92">
        <f t="shared" si="7"/>
        <v>0</v>
      </c>
      <c r="J23" s="92">
        <f t="shared" si="7"/>
        <v>0</v>
      </c>
      <c r="K23" s="92">
        <f t="shared" si="7"/>
        <v>0</v>
      </c>
      <c r="L23" s="92">
        <f t="shared" si="7"/>
        <v>0</v>
      </c>
      <c r="M23" s="92">
        <f t="shared" si="7"/>
        <v>0</v>
      </c>
      <c r="N23" s="92">
        <f t="shared" si="7"/>
        <v>0</v>
      </c>
      <c r="O23" s="92">
        <f>SUM(C23:N23)</f>
        <v>0</v>
      </c>
      <c r="P23" s="92">
        <f t="shared" ref="P23:Q23" si="8">P21*P22</f>
        <v>0</v>
      </c>
      <c r="Q23" s="177">
        <f t="shared" si="8"/>
        <v>0</v>
      </c>
    </row>
    <row r="24" spans="1:17" ht="15.75" customHeight="1" x14ac:dyDescent="0.25">
      <c r="A24" s="252"/>
      <c r="B24" s="176" t="s">
        <v>345</v>
      </c>
      <c r="C24" s="92">
        <f>C23*'PREVISIÓN GASTOS'!$B$60</f>
        <v>0</v>
      </c>
      <c r="D24" s="92">
        <f>D23*'PREVISIÓN GASTOS'!$B$60</f>
        <v>0</v>
      </c>
      <c r="E24" s="92">
        <f>E23*'PREVISIÓN GASTOS'!$B$60</f>
        <v>0</v>
      </c>
      <c r="F24" s="92">
        <f>F23*'PREVISIÓN GASTOS'!$B$60</f>
        <v>0</v>
      </c>
      <c r="G24" s="92">
        <f>G23*'PREVISIÓN GASTOS'!$B$60</f>
        <v>0</v>
      </c>
      <c r="H24" s="92">
        <f>H23*'PREVISIÓN GASTOS'!$B$60</f>
        <v>0</v>
      </c>
      <c r="I24" s="92">
        <f>I23*'PREVISIÓN GASTOS'!$B$60</f>
        <v>0</v>
      </c>
      <c r="J24" s="92">
        <f>J23*'PREVISIÓN GASTOS'!$B$60</f>
        <v>0</v>
      </c>
      <c r="K24" s="92">
        <f>K23*'PREVISIÓN GASTOS'!$B$60</f>
        <v>0</v>
      </c>
      <c r="L24" s="92">
        <f>L23*'PREVISIÓN GASTOS'!$B$60</f>
        <v>0</v>
      </c>
      <c r="M24" s="92">
        <f>M23*'PREVISIÓN GASTOS'!$B$60</f>
        <v>0</v>
      </c>
      <c r="N24" s="92">
        <f>N23*'PREVISIÓN GASTOS'!$B$60</f>
        <v>0</v>
      </c>
      <c r="O24" s="92">
        <f>O23*'PREVISIÓN GASTOS'!$B$60</f>
        <v>0</v>
      </c>
      <c r="P24" s="92">
        <f>P23*'PREVISIÓN GASTOS'!$B$60</f>
        <v>0</v>
      </c>
      <c r="Q24" s="177">
        <f>Q23*'PREVISIÓN GASTOS'!$B$60</f>
        <v>0</v>
      </c>
    </row>
    <row r="25" spans="1:17" ht="15.75" customHeight="1" x14ac:dyDescent="0.25">
      <c r="A25" s="252"/>
      <c r="B25" s="176" t="s">
        <v>279</v>
      </c>
      <c r="C25" s="97">
        <v>0</v>
      </c>
      <c r="D25" s="97">
        <v>0</v>
      </c>
      <c r="E25" s="97">
        <v>0</v>
      </c>
      <c r="F25" s="97">
        <v>0</v>
      </c>
      <c r="G25" s="97">
        <v>0</v>
      </c>
      <c r="H25" s="97">
        <v>0</v>
      </c>
      <c r="I25" s="97">
        <v>0</v>
      </c>
      <c r="J25" s="97">
        <v>0</v>
      </c>
      <c r="K25" s="97">
        <v>0</v>
      </c>
      <c r="L25" s="97">
        <v>0</v>
      </c>
      <c r="M25" s="97">
        <v>0</v>
      </c>
      <c r="N25" s="97">
        <v>0</v>
      </c>
      <c r="O25" s="92">
        <f>SUM(C25:N25)</f>
        <v>0</v>
      </c>
      <c r="P25" s="97">
        <f>O25</f>
        <v>0</v>
      </c>
      <c r="Q25" s="98">
        <f>P25</f>
        <v>0</v>
      </c>
    </row>
    <row r="26" spans="1:17" ht="15" customHeight="1" x14ac:dyDescent="0.25">
      <c r="A26" s="252"/>
      <c r="B26" s="176" t="s">
        <v>343</v>
      </c>
      <c r="C26" s="97">
        <v>0</v>
      </c>
      <c r="D26" s="97">
        <v>0</v>
      </c>
      <c r="E26" s="97">
        <v>0</v>
      </c>
      <c r="F26" s="97">
        <v>0</v>
      </c>
      <c r="G26" s="97">
        <v>0</v>
      </c>
      <c r="H26" s="97">
        <v>0</v>
      </c>
      <c r="I26" s="97">
        <v>0</v>
      </c>
      <c r="J26" s="97">
        <v>0</v>
      </c>
      <c r="K26" s="97">
        <v>0</v>
      </c>
      <c r="L26" s="97">
        <v>0</v>
      </c>
      <c r="M26" s="97">
        <v>0</v>
      </c>
      <c r="N26" s="97">
        <v>0</v>
      </c>
      <c r="O26" s="92">
        <f xml:space="preserve"> IFERROR(O27/O25,0)</f>
        <v>0</v>
      </c>
      <c r="P26" s="97">
        <f>O26</f>
        <v>0</v>
      </c>
      <c r="Q26" s="98">
        <f>P26</f>
        <v>0</v>
      </c>
    </row>
    <row r="27" spans="1:17" ht="15.75" customHeight="1" x14ac:dyDescent="0.25">
      <c r="A27" s="252"/>
      <c r="B27" s="176" t="s">
        <v>344</v>
      </c>
      <c r="C27" s="92">
        <f>C25*C26</f>
        <v>0</v>
      </c>
      <c r="D27" s="92">
        <f t="shared" ref="D27:N27" si="9">D25*D26</f>
        <v>0</v>
      </c>
      <c r="E27" s="92">
        <f t="shared" si="9"/>
        <v>0</v>
      </c>
      <c r="F27" s="92">
        <f t="shared" si="9"/>
        <v>0</v>
      </c>
      <c r="G27" s="92">
        <f t="shared" si="9"/>
        <v>0</v>
      </c>
      <c r="H27" s="92">
        <f t="shared" si="9"/>
        <v>0</v>
      </c>
      <c r="I27" s="92">
        <f t="shared" si="9"/>
        <v>0</v>
      </c>
      <c r="J27" s="92">
        <f t="shared" si="9"/>
        <v>0</v>
      </c>
      <c r="K27" s="92">
        <f t="shared" si="9"/>
        <v>0</v>
      </c>
      <c r="L27" s="92">
        <f t="shared" si="9"/>
        <v>0</v>
      </c>
      <c r="M27" s="92">
        <f t="shared" si="9"/>
        <v>0</v>
      </c>
      <c r="N27" s="92">
        <f t="shared" si="9"/>
        <v>0</v>
      </c>
      <c r="O27" s="92">
        <f>SUM(C27:N27)</f>
        <v>0</v>
      </c>
      <c r="P27" s="92">
        <f t="shared" ref="P27:Q27" si="10">P25*P26</f>
        <v>0</v>
      </c>
      <c r="Q27" s="177">
        <f t="shared" si="10"/>
        <v>0</v>
      </c>
    </row>
    <row r="28" spans="1:17" ht="15.75" customHeight="1" x14ac:dyDescent="0.25">
      <c r="A28" s="252"/>
      <c r="B28" s="176" t="s">
        <v>345</v>
      </c>
      <c r="C28" s="92">
        <f>C27*'PREVISIÓN GASTOS'!$B$60</f>
        <v>0</v>
      </c>
      <c r="D28" s="92">
        <f>D27*'PREVISIÓN GASTOS'!$B$60</f>
        <v>0</v>
      </c>
      <c r="E28" s="92">
        <f>E27*'PREVISIÓN GASTOS'!$B$60</f>
        <v>0</v>
      </c>
      <c r="F28" s="92">
        <f>F27*'PREVISIÓN GASTOS'!$B$60</f>
        <v>0</v>
      </c>
      <c r="G28" s="92">
        <f>G27*'PREVISIÓN GASTOS'!$B$60</f>
        <v>0</v>
      </c>
      <c r="H28" s="92">
        <f>H27*'PREVISIÓN GASTOS'!$B$60</f>
        <v>0</v>
      </c>
      <c r="I28" s="92">
        <f>I27*'PREVISIÓN GASTOS'!$B$60</f>
        <v>0</v>
      </c>
      <c r="J28" s="92">
        <f>J27*'PREVISIÓN GASTOS'!$B$60</f>
        <v>0</v>
      </c>
      <c r="K28" s="92">
        <f>K27*'PREVISIÓN GASTOS'!$B$60</f>
        <v>0</v>
      </c>
      <c r="L28" s="92">
        <f>L27*'PREVISIÓN GASTOS'!$B$60</f>
        <v>0</v>
      </c>
      <c r="M28" s="92">
        <f>M27*'PREVISIÓN GASTOS'!$B$60</f>
        <v>0</v>
      </c>
      <c r="N28" s="92">
        <f>N27*'PREVISIÓN GASTOS'!$B$60</f>
        <v>0</v>
      </c>
      <c r="O28" s="92">
        <f>O27*'PREVISIÓN GASTOS'!$B$60</f>
        <v>0</v>
      </c>
      <c r="P28" s="92">
        <f>P27*'PREVISIÓN GASTOS'!$B$60</f>
        <v>0</v>
      </c>
      <c r="Q28" s="177">
        <f>Q27*'PREVISIÓN GASTOS'!$B$60</f>
        <v>0</v>
      </c>
    </row>
    <row r="29" spans="1:17" ht="15.75" customHeight="1" x14ac:dyDescent="0.25">
      <c r="A29" s="252"/>
      <c r="B29" s="176" t="s">
        <v>279</v>
      </c>
      <c r="C29" s="97">
        <v>0</v>
      </c>
      <c r="D29" s="97">
        <v>0</v>
      </c>
      <c r="E29" s="97">
        <v>0</v>
      </c>
      <c r="F29" s="97">
        <v>0</v>
      </c>
      <c r="G29" s="97">
        <v>0</v>
      </c>
      <c r="H29" s="97">
        <v>0</v>
      </c>
      <c r="I29" s="97">
        <v>0</v>
      </c>
      <c r="J29" s="97">
        <v>0</v>
      </c>
      <c r="K29" s="97">
        <v>0</v>
      </c>
      <c r="L29" s="97">
        <v>0</v>
      </c>
      <c r="M29" s="97">
        <v>0</v>
      </c>
      <c r="N29" s="97">
        <v>0</v>
      </c>
      <c r="O29" s="92">
        <f>SUM(C29:N29)</f>
        <v>0</v>
      </c>
      <c r="P29" s="97">
        <f>O29</f>
        <v>0</v>
      </c>
      <c r="Q29" s="98">
        <f>P29</f>
        <v>0</v>
      </c>
    </row>
    <row r="30" spans="1:17" ht="15" customHeight="1" x14ac:dyDescent="0.25">
      <c r="A30" s="252"/>
      <c r="B30" s="176" t="s">
        <v>343</v>
      </c>
      <c r="C30" s="97">
        <v>0</v>
      </c>
      <c r="D30" s="97">
        <v>0</v>
      </c>
      <c r="E30" s="97">
        <v>0</v>
      </c>
      <c r="F30" s="97">
        <v>0</v>
      </c>
      <c r="G30" s="97">
        <v>0</v>
      </c>
      <c r="H30" s="97">
        <v>0</v>
      </c>
      <c r="I30" s="97">
        <v>0</v>
      </c>
      <c r="J30" s="97">
        <v>0</v>
      </c>
      <c r="K30" s="97">
        <v>0</v>
      </c>
      <c r="L30" s="97">
        <v>0</v>
      </c>
      <c r="M30" s="97">
        <v>0</v>
      </c>
      <c r="N30" s="97">
        <v>0</v>
      </c>
      <c r="O30" s="92">
        <f xml:space="preserve"> IFERROR(O31/O29,0)</f>
        <v>0</v>
      </c>
      <c r="P30" s="97">
        <f>O30</f>
        <v>0</v>
      </c>
      <c r="Q30" s="98">
        <f>P30</f>
        <v>0</v>
      </c>
    </row>
    <row r="31" spans="1:17" ht="15.75" customHeight="1" x14ac:dyDescent="0.25">
      <c r="A31" s="252"/>
      <c r="B31" s="176" t="s">
        <v>344</v>
      </c>
      <c r="C31" s="92">
        <f>C29*C30</f>
        <v>0</v>
      </c>
      <c r="D31" s="92">
        <f t="shared" ref="D31:N31" si="11">D29*D30</f>
        <v>0</v>
      </c>
      <c r="E31" s="92">
        <f t="shared" si="11"/>
        <v>0</v>
      </c>
      <c r="F31" s="92">
        <f t="shared" si="11"/>
        <v>0</v>
      </c>
      <c r="G31" s="92">
        <f t="shared" si="11"/>
        <v>0</v>
      </c>
      <c r="H31" s="92">
        <f t="shared" si="11"/>
        <v>0</v>
      </c>
      <c r="I31" s="92">
        <f t="shared" si="11"/>
        <v>0</v>
      </c>
      <c r="J31" s="92">
        <f t="shared" si="11"/>
        <v>0</v>
      </c>
      <c r="K31" s="92">
        <f t="shared" si="11"/>
        <v>0</v>
      </c>
      <c r="L31" s="92">
        <f t="shared" si="11"/>
        <v>0</v>
      </c>
      <c r="M31" s="92">
        <f t="shared" si="11"/>
        <v>0</v>
      </c>
      <c r="N31" s="92">
        <f t="shared" si="11"/>
        <v>0</v>
      </c>
      <c r="O31" s="92">
        <f>SUM(C31:N31)</f>
        <v>0</v>
      </c>
      <c r="P31" s="92">
        <f t="shared" ref="P31:Q31" si="12">P29*P30</f>
        <v>0</v>
      </c>
      <c r="Q31" s="177">
        <f t="shared" si="12"/>
        <v>0</v>
      </c>
    </row>
    <row r="32" spans="1:17" ht="15.75" customHeight="1" x14ac:dyDescent="0.25">
      <c r="A32" s="252"/>
      <c r="B32" s="176" t="s">
        <v>345</v>
      </c>
      <c r="C32" s="92">
        <f>C31*'PREVISIÓN GASTOS'!$B$60</f>
        <v>0</v>
      </c>
      <c r="D32" s="92">
        <f>D31*'PREVISIÓN GASTOS'!$B$60</f>
        <v>0</v>
      </c>
      <c r="E32" s="92">
        <f>E31*'PREVISIÓN GASTOS'!$B$60</f>
        <v>0</v>
      </c>
      <c r="F32" s="92">
        <f>F31*'PREVISIÓN GASTOS'!$B$60</f>
        <v>0</v>
      </c>
      <c r="G32" s="92">
        <f>G31*'PREVISIÓN GASTOS'!$B$60</f>
        <v>0</v>
      </c>
      <c r="H32" s="92">
        <f>H31*'PREVISIÓN GASTOS'!$B$60</f>
        <v>0</v>
      </c>
      <c r="I32" s="92">
        <f>I31*'PREVISIÓN GASTOS'!$B$60</f>
        <v>0</v>
      </c>
      <c r="J32" s="92">
        <f>J31*'PREVISIÓN GASTOS'!$B$60</f>
        <v>0</v>
      </c>
      <c r="K32" s="92">
        <f>K31*'PREVISIÓN GASTOS'!$B$60</f>
        <v>0</v>
      </c>
      <c r="L32" s="92">
        <f>L31*'PREVISIÓN GASTOS'!$B$60</f>
        <v>0</v>
      </c>
      <c r="M32" s="92">
        <f>M31*'PREVISIÓN GASTOS'!$B$60</f>
        <v>0</v>
      </c>
      <c r="N32" s="92">
        <f>N31*'PREVISIÓN GASTOS'!$B$60</f>
        <v>0</v>
      </c>
      <c r="O32" s="92">
        <f>O31*'PREVISIÓN GASTOS'!$B$60</f>
        <v>0</v>
      </c>
      <c r="P32" s="92">
        <f>P31*'PREVISIÓN GASTOS'!$B$60</f>
        <v>0</v>
      </c>
      <c r="Q32" s="177">
        <f>Q31*'PREVISIÓN GASTOS'!$B$60</f>
        <v>0</v>
      </c>
    </row>
    <row r="33" spans="1:16384" ht="15.75" customHeight="1" x14ac:dyDescent="0.25">
      <c r="A33" s="252"/>
      <c r="B33" s="176" t="s">
        <v>279</v>
      </c>
      <c r="C33" s="97">
        <v>0</v>
      </c>
      <c r="D33" s="97">
        <v>0</v>
      </c>
      <c r="E33" s="97">
        <v>0</v>
      </c>
      <c r="F33" s="97">
        <v>0</v>
      </c>
      <c r="G33" s="97">
        <v>0</v>
      </c>
      <c r="H33" s="97">
        <v>0</v>
      </c>
      <c r="I33" s="97">
        <v>0</v>
      </c>
      <c r="J33" s="97">
        <v>0</v>
      </c>
      <c r="K33" s="97">
        <v>0</v>
      </c>
      <c r="L33" s="97">
        <v>0</v>
      </c>
      <c r="M33" s="97">
        <v>0</v>
      </c>
      <c r="N33" s="97">
        <v>0</v>
      </c>
      <c r="O33" s="92">
        <f>SUM(C33:N33)</f>
        <v>0</v>
      </c>
      <c r="P33" s="97">
        <f>O33</f>
        <v>0</v>
      </c>
      <c r="Q33" s="98">
        <f>P33</f>
        <v>0</v>
      </c>
    </row>
    <row r="34" spans="1:16384" ht="15" customHeight="1" x14ac:dyDescent="0.25">
      <c r="A34" s="252"/>
      <c r="B34" s="176" t="s">
        <v>343</v>
      </c>
      <c r="C34" s="97">
        <v>0</v>
      </c>
      <c r="D34" s="97">
        <v>0</v>
      </c>
      <c r="E34" s="97">
        <v>0</v>
      </c>
      <c r="F34" s="97">
        <v>0</v>
      </c>
      <c r="G34" s="97">
        <v>0</v>
      </c>
      <c r="H34" s="97">
        <v>0</v>
      </c>
      <c r="I34" s="97">
        <v>0</v>
      </c>
      <c r="J34" s="97">
        <v>0</v>
      </c>
      <c r="K34" s="97">
        <v>0</v>
      </c>
      <c r="L34" s="97">
        <v>0</v>
      </c>
      <c r="M34" s="97">
        <v>0</v>
      </c>
      <c r="N34" s="97">
        <v>0</v>
      </c>
      <c r="O34" s="92">
        <f xml:space="preserve"> IFERROR(O35/O33,0)</f>
        <v>0</v>
      </c>
      <c r="P34" s="97">
        <f>O34</f>
        <v>0</v>
      </c>
      <c r="Q34" s="98">
        <f>P34</f>
        <v>0</v>
      </c>
    </row>
    <row r="35" spans="1:16384" ht="15.75" customHeight="1" x14ac:dyDescent="0.25">
      <c r="A35" s="252"/>
      <c r="B35" s="176" t="s">
        <v>344</v>
      </c>
      <c r="C35" s="92">
        <f>C33*C34</f>
        <v>0</v>
      </c>
      <c r="D35" s="92">
        <f t="shared" ref="D35:N35" si="13">D33*D34</f>
        <v>0</v>
      </c>
      <c r="E35" s="92">
        <f t="shared" si="13"/>
        <v>0</v>
      </c>
      <c r="F35" s="92">
        <f t="shared" si="13"/>
        <v>0</v>
      </c>
      <c r="G35" s="92">
        <f t="shared" si="13"/>
        <v>0</v>
      </c>
      <c r="H35" s="92">
        <f t="shared" si="13"/>
        <v>0</v>
      </c>
      <c r="I35" s="92">
        <f t="shared" si="13"/>
        <v>0</v>
      </c>
      <c r="J35" s="92">
        <f t="shared" si="13"/>
        <v>0</v>
      </c>
      <c r="K35" s="92">
        <f t="shared" si="13"/>
        <v>0</v>
      </c>
      <c r="L35" s="92">
        <f t="shared" si="13"/>
        <v>0</v>
      </c>
      <c r="M35" s="92">
        <f t="shared" si="13"/>
        <v>0</v>
      </c>
      <c r="N35" s="92">
        <f t="shared" si="13"/>
        <v>0</v>
      </c>
      <c r="O35" s="92">
        <f>SUM(C35:N35)</f>
        <v>0</v>
      </c>
      <c r="P35" s="92">
        <f t="shared" ref="P35:Q35" si="14">P33*P34</f>
        <v>0</v>
      </c>
      <c r="Q35" s="177">
        <f t="shared" si="14"/>
        <v>0</v>
      </c>
    </row>
    <row r="36" spans="1:16384" ht="15.75" customHeight="1" x14ac:dyDescent="0.25">
      <c r="A36" s="252"/>
      <c r="B36" s="176" t="s">
        <v>345</v>
      </c>
      <c r="C36" s="92">
        <f>C35*'PREVISIÓN GASTOS'!$B$60</f>
        <v>0</v>
      </c>
      <c r="D36" s="92">
        <f>D35*'PREVISIÓN GASTOS'!$B$60</f>
        <v>0</v>
      </c>
      <c r="E36" s="92">
        <f>E35*'PREVISIÓN GASTOS'!$B$60</f>
        <v>0</v>
      </c>
      <c r="F36" s="92">
        <f>F35*'PREVISIÓN GASTOS'!$B$60</f>
        <v>0</v>
      </c>
      <c r="G36" s="92">
        <f>G35*'PREVISIÓN GASTOS'!$B$60</f>
        <v>0</v>
      </c>
      <c r="H36" s="92">
        <f>H35*'PREVISIÓN GASTOS'!$B$60</f>
        <v>0</v>
      </c>
      <c r="I36" s="92">
        <f>I35*'PREVISIÓN GASTOS'!$B$60</f>
        <v>0</v>
      </c>
      <c r="J36" s="92">
        <f>J35*'PREVISIÓN GASTOS'!$B$60</f>
        <v>0</v>
      </c>
      <c r="K36" s="92">
        <f>K35*'PREVISIÓN GASTOS'!$B$60</f>
        <v>0</v>
      </c>
      <c r="L36" s="92">
        <f>L35*'PREVISIÓN GASTOS'!$B$60</f>
        <v>0</v>
      </c>
      <c r="M36" s="92">
        <f>M35*'PREVISIÓN GASTOS'!$B$60</f>
        <v>0</v>
      </c>
      <c r="N36" s="92">
        <f>N35*'PREVISIÓN GASTOS'!$B$60</f>
        <v>0</v>
      </c>
      <c r="O36" s="92">
        <f>O35*'PREVISIÓN GASTOS'!$B$60</f>
        <v>0</v>
      </c>
      <c r="P36" s="92">
        <f>P35*'PREVISIÓN GASTOS'!$B$60</f>
        <v>0</v>
      </c>
      <c r="Q36" s="177">
        <f>Q35*'PREVISIÓN GASTOS'!$B$60</f>
        <v>0</v>
      </c>
    </row>
    <row r="37" spans="1:16384" ht="15.75" customHeight="1" x14ac:dyDescent="0.25">
      <c r="A37" s="252"/>
      <c r="B37" s="176" t="s">
        <v>279</v>
      </c>
      <c r="C37" s="97">
        <v>0</v>
      </c>
      <c r="D37" s="97">
        <v>0</v>
      </c>
      <c r="E37" s="97">
        <v>0</v>
      </c>
      <c r="F37" s="97">
        <v>0</v>
      </c>
      <c r="G37" s="97">
        <v>0</v>
      </c>
      <c r="H37" s="97">
        <v>0</v>
      </c>
      <c r="I37" s="97">
        <v>0</v>
      </c>
      <c r="J37" s="97">
        <v>0</v>
      </c>
      <c r="K37" s="97">
        <v>0</v>
      </c>
      <c r="L37" s="97">
        <v>0</v>
      </c>
      <c r="M37" s="97">
        <v>0</v>
      </c>
      <c r="N37" s="97">
        <v>0</v>
      </c>
      <c r="O37" s="92">
        <f>SUM(C37:N37)</f>
        <v>0</v>
      </c>
      <c r="P37" s="97">
        <f>O37</f>
        <v>0</v>
      </c>
      <c r="Q37" s="98">
        <f>P37</f>
        <v>0</v>
      </c>
    </row>
    <row r="38" spans="1:16384" ht="15" customHeight="1" x14ac:dyDescent="0.25">
      <c r="A38" s="252"/>
      <c r="B38" s="176" t="s">
        <v>343</v>
      </c>
      <c r="C38" s="97">
        <v>0</v>
      </c>
      <c r="D38" s="97">
        <v>0</v>
      </c>
      <c r="E38" s="97">
        <v>0</v>
      </c>
      <c r="F38" s="97">
        <v>0</v>
      </c>
      <c r="G38" s="97">
        <v>0</v>
      </c>
      <c r="H38" s="97">
        <v>0</v>
      </c>
      <c r="I38" s="97">
        <v>0</v>
      </c>
      <c r="J38" s="97">
        <v>0</v>
      </c>
      <c r="K38" s="97">
        <v>0</v>
      </c>
      <c r="L38" s="97">
        <v>0</v>
      </c>
      <c r="M38" s="97">
        <v>0</v>
      </c>
      <c r="N38" s="97">
        <v>0</v>
      </c>
      <c r="O38" s="92">
        <f xml:space="preserve"> IFERROR(O39/O37,0)</f>
        <v>0</v>
      </c>
      <c r="P38" s="97">
        <f>O38</f>
        <v>0</v>
      </c>
      <c r="Q38" s="98">
        <f>P38</f>
        <v>0</v>
      </c>
    </row>
    <row r="39" spans="1:16384" ht="15.75" customHeight="1" x14ac:dyDescent="0.25">
      <c r="A39" s="252"/>
      <c r="B39" s="176" t="s">
        <v>344</v>
      </c>
      <c r="C39" s="92">
        <f>C37*C38</f>
        <v>0</v>
      </c>
      <c r="D39" s="92">
        <f t="shared" ref="D39:N39" si="15">D37*D38</f>
        <v>0</v>
      </c>
      <c r="E39" s="92">
        <f t="shared" si="15"/>
        <v>0</v>
      </c>
      <c r="F39" s="92">
        <f t="shared" si="15"/>
        <v>0</v>
      </c>
      <c r="G39" s="92">
        <f t="shared" si="15"/>
        <v>0</v>
      </c>
      <c r="H39" s="92">
        <f t="shared" si="15"/>
        <v>0</v>
      </c>
      <c r="I39" s="92">
        <f t="shared" si="15"/>
        <v>0</v>
      </c>
      <c r="J39" s="92">
        <f t="shared" si="15"/>
        <v>0</v>
      </c>
      <c r="K39" s="92">
        <f t="shared" si="15"/>
        <v>0</v>
      </c>
      <c r="L39" s="92">
        <f t="shared" si="15"/>
        <v>0</v>
      </c>
      <c r="M39" s="92">
        <f t="shared" si="15"/>
        <v>0</v>
      </c>
      <c r="N39" s="92">
        <f t="shared" si="15"/>
        <v>0</v>
      </c>
      <c r="O39" s="92">
        <f>SUM(C39:N39)</f>
        <v>0</v>
      </c>
      <c r="P39" s="92">
        <f t="shared" ref="P39:Q39" si="16">P37*P38</f>
        <v>0</v>
      </c>
      <c r="Q39" s="177">
        <f t="shared" si="16"/>
        <v>0</v>
      </c>
    </row>
    <row r="40" spans="1:16384" ht="15.75" customHeight="1" x14ac:dyDescent="0.25">
      <c r="A40" s="252"/>
      <c r="B40" s="176" t="s">
        <v>345</v>
      </c>
      <c r="C40" s="92">
        <f>C39*'PREVISIÓN GASTOS'!$B$60</f>
        <v>0</v>
      </c>
      <c r="D40" s="92">
        <f>D39*'PREVISIÓN GASTOS'!$B$60</f>
        <v>0</v>
      </c>
      <c r="E40" s="92">
        <f>E39*'PREVISIÓN GASTOS'!$B$60</f>
        <v>0</v>
      </c>
      <c r="F40" s="92">
        <f>F39*'PREVISIÓN GASTOS'!$B$60</f>
        <v>0</v>
      </c>
      <c r="G40" s="92">
        <f>G39*'PREVISIÓN GASTOS'!$B$60</f>
        <v>0</v>
      </c>
      <c r="H40" s="92">
        <f>H39*'PREVISIÓN GASTOS'!$B$60</f>
        <v>0</v>
      </c>
      <c r="I40" s="92">
        <f>I39*'PREVISIÓN GASTOS'!$B$60</f>
        <v>0</v>
      </c>
      <c r="J40" s="92">
        <f>J39*'PREVISIÓN GASTOS'!$B$60</f>
        <v>0</v>
      </c>
      <c r="K40" s="92">
        <f>K39*'PREVISIÓN GASTOS'!$B$60</f>
        <v>0</v>
      </c>
      <c r="L40" s="92">
        <f>L39*'PREVISIÓN GASTOS'!$B$60</f>
        <v>0</v>
      </c>
      <c r="M40" s="92">
        <f>M39*'PREVISIÓN GASTOS'!$B$60</f>
        <v>0</v>
      </c>
      <c r="N40" s="92">
        <f>N39*'PREVISIÓN GASTOS'!$B$60</f>
        <v>0</v>
      </c>
      <c r="O40" s="92">
        <f>O39*'PREVISIÓN GASTOS'!$B$60</f>
        <v>0</v>
      </c>
      <c r="P40" s="92">
        <f>P39*'PREVISIÓN GASTOS'!$B$60</f>
        <v>0</v>
      </c>
      <c r="Q40" s="177">
        <f>Q39*'PREVISIÓN GASTOS'!$B$60</f>
        <v>0</v>
      </c>
    </row>
    <row r="41" spans="1:16384" ht="15.75" customHeight="1" x14ac:dyDescent="0.25">
      <c r="A41" s="252"/>
      <c r="B41" s="176" t="s">
        <v>279</v>
      </c>
      <c r="C41" s="97">
        <v>0</v>
      </c>
      <c r="D41" s="97">
        <v>0</v>
      </c>
      <c r="E41" s="97">
        <v>0</v>
      </c>
      <c r="F41" s="97">
        <v>0</v>
      </c>
      <c r="G41" s="97">
        <v>0</v>
      </c>
      <c r="H41" s="97">
        <v>0</v>
      </c>
      <c r="I41" s="97">
        <v>0</v>
      </c>
      <c r="J41" s="97">
        <v>0</v>
      </c>
      <c r="K41" s="97">
        <v>0</v>
      </c>
      <c r="L41" s="97">
        <v>0</v>
      </c>
      <c r="M41" s="97">
        <v>0</v>
      </c>
      <c r="N41" s="97">
        <v>0</v>
      </c>
      <c r="O41" s="92">
        <f>SUM(C41:N41)</f>
        <v>0</v>
      </c>
      <c r="P41" s="97">
        <f>O41</f>
        <v>0</v>
      </c>
      <c r="Q41" s="98">
        <f>P41</f>
        <v>0</v>
      </c>
    </row>
    <row r="42" spans="1:16384" ht="15" customHeight="1" x14ac:dyDescent="0.25">
      <c r="A42" s="252"/>
      <c r="B42" s="176" t="s">
        <v>343</v>
      </c>
      <c r="C42" s="97">
        <v>0</v>
      </c>
      <c r="D42" s="97">
        <v>0</v>
      </c>
      <c r="E42" s="97">
        <v>0</v>
      </c>
      <c r="F42" s="97">
        <v>0</v>
      </c>
      <c r="G42" s="97">
        <v>0</v>
      </c>
      <c r="H42" s="97">
        <v>0</v>
      </c>
      <c r="I42" s="97">
        <v>0</v>
      </c>
      <c r="J42" s="97">
        <v>0</v>
      </c>
      <c r="K42" s="97">
        <v>0</v>
      </c>
      <c r="L42" s="97">
        <v>0</v>
      </c>
      <c r="M42" s="97">
        <v>0</v>
      </c>
      <c r="N42" s="97">
        <v>0</v>
      </c>
      <c r="O42" s="92">
        <f xml:space="preserve"> IFERROR(O43/O41,0)</f>
        <v>0</v>
      </c>
      <c r="P42" s="97">
        <f>O42</f>
        <v>0</v>
      </c>
      <c r="Q42" s="98">
        <f>P42</f>
        <v>0</v>
      </c>
    </row>
    <row r="43" spans="1:16384" ht="15.75" customHeight="1" x14ac:dyDescent="0.25">
      <c r="A43" s="252"/>
      <c r="B43" s="176" t="s">
        <v>344</v>
      </c>
      <c r="C43" s="92">
        <f>C41*C42</f>
        <v>0</v>
      </c>
      <c r="D43" s="92">
        <f t="shared" ref="D43:N43" si="17">D41*D42</f>
        <v>0</v>
      </c>
      <c r="E43" s="92">
        <f t="shared" si="17"/>
        <v>0</v>
      </c>
      <c r="F43" s="92">
        <f t="shared" si="17"/>
        <v>0</v>
      </c>
      <c r="G43" s="92">
        <f t="shared" si="17"/>
        <v>0</v>
      </c>
      <c r="H43" s="92">
        <f t="shared" si="17"/>
        <v>0</v>
      </c>
      <c r="I43" s="92">
        <f t="shared" si="17"/>
        <v>0</v>
      </c>
      <c r="J43" s="92">
        <f t="shared" si="17"/>
        <v>0</v>
      </c>
      <c r="K43" s="92">
        <f t="shared" si="17"/>
        <v>0</v>
      </c>
      <c r="L43" s="92">
        <f t="shared" si="17"/>
        <v>0</v>
      </c>
      <c r="M43" s="92">
        <f t="shared" si="17"/>
        <v>0</v>
      </c>
      <c r="N43" s="92">
        <f t="shared" si="17"/>
        <v>0</v>
      </c>
      <c r="O43" s="92">
        <f>SUM(C43:N43)</f>
        <v>0</v>
      </c>
      <c r="P43" s="92">
        <f t="shared" ref="P43:Q43" si="18">P41*P42</f>
        <v>0</v>
      </c>
      <c r="Q43" s="177">
        <f t="shared" si="18"/>
        <v>0</v>
      </c>
    </row>
    <row r="44" spans="1:16384" ht="15.75" customHeight="1" x14ac:dyDescent="0.25">
      <c r="A44" s="252"/>
      <c r="B44" s="176" t="s">
        <v>345</v>
      </c>
      <c r="C44" s="92">
        <f>C43*'PREVISIÓN GASTOS'!$B$60</f>
        <v>0</v>
      </c>
      <c r="D44" s="92">
        <f>D43*'PREVISIÓN GASTOS'!$B$60</f>
        <v>0</v>
      </c>
      <c r="E44" s="92">
        <f>E43*'PREVISIÓN GASTOS'!$B$60</f>
        <v>0</v>
      </c>
      <c r="F44" s="92">
        <f>F43*'PREVISIÓN GASTOS'!$B$60</f>
        <v>0</v>
      </c>
      <c r="G44" s="92">
        <f>G43*'PREVISIÓN GASTOS'!$B$60</f>
        <v>0</v>
      </c>
      <c r="H44" s="92">
        <f>H43*'PREVISIÓN GASTOS'!$B$60</f>
        <v>0</v>
      </c>
      <c r="I44" s="92">
        <f>I43*'PREVISIÓN GASTOS'!$B$60</f>
        <v>0</v>
      </c>
      <c r="J44" s="92">
        <f>J43*'PREVISIÓN GASTOS'!$B$60</f>
        <v>0</v>
      </c>
      <c r="K44" s="92">
        <f>K43*'PREVISIÓN GASTOS'!$B$60</f>
        <v>0</v>
      </c>
      <c r="L44" s="92">
        <f>L43*'PREVISIÓN GASTOS'!$B$60</f>
        <v>0</v>
      </c>
      <c r="M44" s="92">
        <f>M43*'PREVISIÓN GASTOS'!$B$60</f>
        <v>0</v>
      </c>
      <c r="N44" s="92">
        <f>N43*'PREVISIÓN GASTOS'!$B$60</f>
        <v>0</v>
      </c>
      <c r="O44" s="92">
        <f>O43*'PREVISIÓN GASTOS'!$B$60</f>
        <v>0</v>
      </c>
      <c r="P44" s="92">
        <f>P43*'PREVISIÓN GASTOS'!$B$60</f>
        <v>0</v>
      </c>
      <c r="Q44" s="177">
        <f>Q43*'PREVISIÓN GASTOS'!$B$60</f>
        <v>0</v>
      </c>
    </row>
    <row r="45" spans="1:16384" ht="15.75" customHeight="1" x14ac:dyDescent="0.25">
      <c r="A45" s="180" t="s">
        <v>428</v>
      </c>
      <c r="B45" s="37"/>
      <c r="C45" s="37"/>
      <c r="D45" s="37"/>
      <c r="E45" s="37"/>
      <c r="F45" s="37"/>
      <c r="G45" s="37"/>
      <c r="H45" s="37"/>
      <c r="I45" s="37"/>
      <c r="J45" s="37"/>
      <c r="K45" s="37"/>
      <c r="L45" s="37"/>
      <c r="M45" s="37"/>
      <c r="N45" s="37"/>
      <c r="O45" s="37"/>
      <c r="P45" s="37"/>
      <c r="Q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7"/>
      <c r="IE45" s="37"/>
      <c r="IF45" s="37"/>
      <c r="IG45" s="37"/>
      <c r="IH45" s="37"/>
      <c r="II45" s="37"/>
      <c r="IJ45" s="37"/>
      <c r="IK45" s="37"/>
      <c r="IL45" s="37"/>
      <c r="IM45" s="37"/>
      <c r="IN45" s="37"/>
      <c r="IO45" s="37"/>
      <c r="IP45" s="37"/>
      <c r="IQ45" s="37"/>
      <c r="IR45" s="37"/>
      <c r="IS45" s="37"/>
      <c r="IT45" s="37"/>
      <c r="IU45" s="37"/>
      <c r="IV45" s="37"/>
      <c r="IW45" s="37"/>
      <c r="IX45" s="37"/>
      <c r="IY45" s="37"/>
      <c r="IZ45" s="37"/>
      <c r="JA45" s="37"/>
      <c r="JB45" s="37"/>
      <c r="JC45" s="37"/>
      <c r="JD45" s="37"/>
      <c r="JE45" s="37"/>
      <c r="JF45" s="37"/>
      <c r="JG45" s="37"/>
      <c r="JH45" s="37"/>
      <c r="JI45" s="37"/>
      <c r="JJ45" s="37"/>
      <c r="JK45" s="37"/>
      <c r="JL45" s="37"/>
      <c r="JM45" s="37"/>
      <c r="JN45" s="37"/>
      <c r="JO45" s="37"/>
      <c r="JP45" s="37"/>
      <c r="JQ45" s="37"/>
      <c r="JR45" s="37"/>
      <c r="JS45" s="37"/>
      <c r="JT45" s="37"/>
      <c r="JU45" s="37"/>
      <c r="JV45" s="37"/>
      <c r="JW45" s="37"/>
      <c r="JX45" s="37"/>
      <c r="JY45" s="37"/>
      <c r="JZ45" s="37"/>
      <c r="KA45" s="37"/>
      <c r="KB45" s="37"/>
      <c r="KC45" s="37"/>
      <c r="KD45" s="37"/>
      <c r="KE45" s="37"/>
      <c r="KF45" s="37"/>
      <c r="KG45" s="37"/>
      <c r="KH45" s="37"/>
      <c r="KI45" s="37"/>
      <c r="KJ45" s="37"/>
      <c r="KK45" s="37"/>
      <c r="KL45" s="37"/>
      <c r="KM45" s="37"/>
      <c r="KN45" s="37"/>
      <c r="KO45" s="37"/>
      <c r="KP45" s="37"/>
      <c r="KQ45" s="37"/>
      <c r="KR45" s="37"/>
      <c r="KS45" s="37"/>
      <c r="KT45" s="37"/>
      <c r="KU45" s="37"/>
      <c r="KV45" s="37"/>
      <c r="KW45" s="37"/>
      <c r="KX45" s="37"/>
      <c r="KY45" s="37"/>
      <c r="KZ45" s="37"/>
      <c r="LA45" s="37"/>
      <c r="LB45" s="37"/>
      <c r="LC45" s="37"/>
      <c r="LD45" s="37"/>
      <c r="LE45" s="37"/>
      <c r="LF45" s="37"/>
      <c r="LG45" s="37"/>
      <c r="LH45" s="37"/>
      <c r="LI45" s="37"/>
      <c r="LJ45" s="37"/>
      <c r="LK45" s="37"/>
      <c r="LL45" s="37"/>
      <c r="LM45" s="37"/>
      <c r="LN45" s="37"/>
      <c r="LO45" s="37"/>
      <c r="LP45" s="37"/>
      <c r="LQ45" s="37"/>
      <c r="LR45" s="37"/>
      <c r="LS45" s="37"/>
      <c r="LT45" s="37"/>
      <c r="LU45" s="37"/>
      <c r="LV45" s="37"/>
      <c r="LW45" s="37"/>
      <c r="LX45" s="37"/>
      <c r="LY45" s="37"/>
      <c r="LZ45" s="37"/>
      <c r="MA45" s="37"/>
      <c r="MB45" s="37"/>
      <c r="MC45" s="37"/>
      <c r="MD45" s="37"/>
      <c r="ME45" s="37"/>
      <c r="MF45" s="37"/>
      <c r="MG45" s="37"/>
      <c r="MH45" s="37"/>
      <c r="MI45" s="37"/>
      <c r="MJ45" s="37"/>
      <c r="MK45" s="37"/>
      <c r="ML45" s="37"/>
      <c r="MM45" s="37"/>
      <c r="MN45" s="37"/>
      <c r="MO45" s="37"/>
      <c r="MP45" s="37"/>
      <c r="MQ45" s="37"/>
      <c r="MR45" s="37"/>
      <c r="MS45" s="37"/>
      <c r="MT45" s="37"/>
      <c r="MU45" s="37"/>
      <c r="MV45" s="37"/>
      <c r="MW45" s="37"/>
      <c r="MX45" s="37"/>
      <c r="MY45" s="37"/>
      <c r="MZ45" s="37"/>
      <c r="NA45" s="37"/>
      <c r="NB45" s="37"/>
      <c r="NC45" s="37"/>
      <c r="ND45" s="37"/>
      <c r="NE45" s="37"/>
      <c r="NF45" s="37"/>
      <c r="NG45" s="37"/>
      <c r="NH45" s="37"/>
      <c r="NI45" s="37"/>
      <c r="NJ45" s="37"/>
      <c r="NK45" s="37"/>
      <c r="NL45" s="37"/>
      <c r="NM45" s="37"/>
      <c r="NN45" s="37"/>
      <c r="NO45" s="37"/>
      <c r="NP45" s="37"/>
      <c r="NQ45" s="37"/>
      <c r="NR45" s="37"/>
      <c r="NS45" s="37"/>
      <c r="NT45" s="37"/>
      <c r="NU45" s="37"/>
      <c r="NV45" s="37"/>
      <c r="NW45" s="37"/>
      <c r="NX45" s="37"/>
      <c r="NY45" s="37"/>
      <c r="NZ45" s="37"/>
      <c r="OA45" s="37"/>
      <c r="OB45" s="37"/>
      <c r="OC45" s="37"/>
      <c r="OD45" s="37"/>
      <c r="OE45" s="37"/>
      <c r="OF45" s="37"/>
      <c r="OG45" s="37"/>
      <c r="OH45" s="37"/>
      <c r="OI45" s="37"/>
      <c r="OJ45" s="37"/>
      <c r="OK45" s="37"/>
      <c r="OL45" s="37"/>
      <c r="OM45" s="37"/>
      <c r="ON45" s="37"/>
      <c r="OO45" s="37"/>
      <c r="OP45" s="37"/>
      <c r="OQ45" s="37"/>
      <c r="OR45" s="37"/>
      <c r="OS45" s="37"/>
      <c r="OT45" s="37"/>
      <c r="OU45" s="37"/>
      <c r="OV45" s="37"/>
      <c r="OW45" s="37"/>
      <c r="OX45" s="37"/>
      <c r="OY45" s="37"/>
      <c r="OZ45" s="37"/>
      <c r="PA45" s="37"/>
      <c r="PB45" s="37"/>
      <c r="PC45" s="37"/>
      <c r="PD45" s="37"/>
      <c r="PE45" s="37"/>
      <c r="PF45" s="37"/>
      <c r="PG45" s="37"/>
      <c r="PH45" s="37"/>
      <c r="PI45" s="37"/>
      <c r="PJ45" s="37"/>
      <c r="PK45" s="37"/>
      <c r="PL45" s="37"/>
      <c r="PM45" s="37"/>
      <c r="PN45" s="37"/>
      <c r="PO45" s="37"/>
      <c r="PP45" s="37"/>
      <c r="PQ45" s="37"/>
      <c r="PR45" s="37"/>
      <c r="PS45" s="37"/>
      <c r="PT45" s="37"/>
      <c r="PU45" s="37"/>
      <c r="PV45" s="37"/>
      <c r="PW45" s="37"/>
      <c r="PX45" s="37"/>
      <c r="PY45" s="37"/>
      <c r="PZ45" s="37"/>
      <c r="QA45" s="37"/>
      <c r="QB45" s="37"/>
      <c r="QC45" s="37"/>
      <c r="QD45" s="37"/>
      <c r="QE45" s="37"/>
      <c r="QF45" s="37"/>
      <c r="QG45" s="37"/>
      <c r="QH45" s="37"/>
      <c r="QI45" s="37"/>
      <c r="QJ45" s="37"/>
      <c r="QK45" s="37"/>
      <c r="QL45" s="37"/>
      <c r="QM45" s="37"/>
      <c r="QN45" s="37"/>
      <c r="QO45" s="37"/>
      <c r="QP45" s="37"/>
      <c r="QQ45" s="37"/>
      <c r="QR45" s="37"/>
      <c r="QS45" s="37"/>
      <c r="QT45" s="37"/>
      <c r="QU45" s="37"/>
      <c r="QV45" s="37"/>
      <c r="QW45" s="37"/>
      <c r="QX45" s="37"/>
      <c r="QY45" s="37"/>
      <c r="QZ45" s="37"/>
      <c r="RA45" s="37"/>
      <c r="RB45" s="37"/>
      <c r="RC45" s="37"/>
      <c r="RD45" s="37"/>
      <c r="RE45" s="37"/>
      <c r="RF45" s="37"/>
      <c r="RG45" s="37"/>
      <c r="RH45" s="37"/>
      <c r="RI45" s="37"/>
      <c r="RJ45" s="37"/>
      <c r="RK45" s="37"/>
      <c r="RL45" s="37"/>
      <c r="RM45" s="37"/>
      <c r="RN45" s="37"/>
      <c r="RO45" s="37"/>
      <c r="RP45" s="37"/>
      <c r="RQ45" s="37"/>
      <c r="RR45" s="37"/>
      <c r="RS45" s="37"/>
      <c r="RT45" s="37"/>
      <c r="RU45" s="37"/>
      <c r="RV45" s="37"/>
      <c r="RW45" s="37"/>
      <c r="RX45" s="37"/>
      <c r="RY45" s="37"/>
      <c r="RZ45" s="37"/>
      <c r="SA45" s="37"/>
      <c r="SB45" s="37"/>
      <c r="SC45" s="37"/>
      <c r="SD45" s="37"/>
      <c r="SE45" s="37"/>
      <c r="SF45" s="37"/>
      <c r="SG45" s="37"/>
      <c r="SH45" s="37"/>
      <c r="SI45" s="37"/>
      <c r="SJ45" s="37"/>
      <c r="SK45" s="37"/>
      <c r="SL45" s="37"/>
      <c r="SM45" s="37"/>
      <c r="SN45" s="37"/>
      <c r="SO45" s="37"/>
      <c r="SP45" s="37"/>
      <c r="SQ45" s="37"/>
      <c r="SR45" s="37"/>
      <c r="SS45" s="37"/>
      <c r="ST45" s="37"/>
      <c r="SU45" s="37"/>
      <c r="SV45" s="37"/>
      <c r="SW45" s="37"/>
      <c r="SX45" s="37"/>
      <c r="SY45" s="37"/>
      <c r="SZ45" s="37"/>
      <c r="TA45" s="37"/>
      <c r="TB45" s="37"/>
      <c r="TC45" s="37"/>
      <c r="TD45" s="37"/>
      <c r="TE45" s="37"/>
      <c r="TF45" s="37"/>
      <c r="TG45" s="37"/>
      <c r="TH45" s="37"/>
      <c r="TI45" s="37"/>
      <c r="TJ45" s="37"/>
      <c r="TK45" s="37"/>
      <c r="TL45" s="37"/>
      <c r="TM45" s="37"/>
      <c r="TN45" s="37"/>
      <c r="TO45" s="37"/>
      <c r="TP45" s="37"/>
      <c r="TQ45" s="37"/>
      <c r="TR45" s="37"/>
      <c r="TS45" s="37"/>
      <c r="TT45" s="37"/>
      <c r="TU45" s="37"/>
      <c r="TV45" s="37"/>
      <c r="TW45" s="37"/>
      <c r="TX45" s="37"/>
      <c r="TY45" s="37"/>
      <c r="TZ45" s="37"/>
      <c r="UA45" s="37"/>
      <c r="UB45" s="37"/>
      <c r="UC45" s="37"/>
      <c r="UD45" s="37"/>
      <c r="UE45" s="37"/>
      <c r="UF45" s="37"/>
      <c r="UG45" s="37"/>
      <c r="UH45" s="37"/>
      <c r="UI45" s="37"/>
      <c r="UJ45" s="37"/>
      <c r="UK45" s="37"/>
      <c r="UL45" s="37"/>
      <c r="UM45" s="37"/>
      <c r="UN45" s="37"/>
      <c r="UO45" s="37"/>
      <c r="UP45" s="37"/>
      <c r="UQ45" s="37"/>
      <c r="UR45" s="37"/>
      <c r="US45" s="37"/>
      <c r="UT45" s="37"/>
      <c r="UU45" s="37"/>
      <c r="UV45" s="37"/>
      <c r="UW45" s="37"/>
      <c r="UX45" s="37"/>
      <c r="UY45" s="37"/>
      <c r="UZ45" s="37"/>
      <c r="VA45" s="37"/>
      <c r="VB45" s="37"/>
      <c r="VC45" s="37"/>
      <c r="VD45" s="37"/>
      <c r="VE45" s="37"/>
      <c r="VF45" s="37"/>
      <c r="VG45" s="37"/>
      <c r="VH45" s="37"/>
      <c r="VI45" s="37"/>
      <c r="VJ45" s="37"/>
      <c r="VK45" s="37"/>
      <c r="VL45" s="37"/>
      <c r="VM45" s="37"/>
      <c r="VN45" s="37"/>
      <c r="VO45" s="37"/>
      <c r="VP45" s="37"/>
      <c r="VQ45" s="37"/>
      <c r="VR45" s="37"/>
      <c r="VS45" s="37"/>
      <c r="VT45" s="37"/>
      <c r="VU45" s="37"/>
      <c r="VV45" s="37"/>
      <c r="VW45" s="37"/>
      <c r="VX45" s="37"/>
      <c r="VY45" s="37"/>
      <c r="VZ45" s="37"/>
      <c r="WA45" s="37"/>
      <c r="WB45" s="37"/>
      <c r="WC45" s="37"/>
      <c r="WD45" s="37"/>
      <c r="WE45" s="37"/>
      <c r="WF45" s="37"/>
      <c r="WG45" s="37"/>
      <c r="WH45" s="37"/>
      <c r="WI45" s="37"/>
      <c r="WJ45" s="37"/>
      <c r="WK45" s="37"/>
      <c r="WL45" s="37"/>
      <c r="WM45" s="37"/>
      <c r="WN45" s="37"/>
      <c r="WO45" s="37"/>
      <c r="WP45" s="37"/>
      <c r="WQ45" s="37"/>
      <c r="WR45" s="37"/>
      <c r="WS45" s="37"/>
      <c r="WT45" s="37"/>
      <c r="WU45" s="37"/>
      <c r="WV45" s="37"/>
      <c r="WW45" s="37"/>
      <c r="WX45" s="37"/>
      <c r="WY45" s="37"/>
      <c r="WZ45" s="37"/>
      <c r="XA45" s="37"/>
      <c r="XB45" s="37"/>
      <c r="XC45" s="37"/>
      <c r="XD45" s="37"/>
      <c r="XE45" s="37"/>
      <c r="XF45" s="37"/>
      <c r="XG45" s="37"/>
      <c r="XH45" s="37"/>
      <c r="XI45" s="37"/>
      <c r="XJ45" s="37"/>
      <c r="XK45" s="37"/>
      <c r="XL45" s="37"/>
      <c r="XM45" s="37"/>
      <c r="XN45" s="37"/>
      <c r="XO45" s="37"/>
      <c r="XP45" s="37"/>
      <c r="XQ45" s="37"/>
      <c r="XR45" s="37"/>
      <c r="XS45" s="37"/>
      <c r="XT45" s="37"/>
      <c r="XU45" s="37"/>
      <c r="XV45" s="37"/>
      <c r="XW45" s="37"/>
      <c r="XX45" s="37"/>
      <c r="XY45" s="37"/>
      <c r="XZ45" s="37"/>
      <c r="YA45" s="37"/>
      <c r="YB45" s="37"/>
      <c r="YC45" s="37"/>
      <c r="YD45" s="37"/>
      <c r="YE45" s="37"/>
      <c r="YF45" s="37"/>
      <c r="YG45" s="37"/>
      <c r="YH45" s="37"/>
      <c r="YI45" s="37"/>
      <c r="YJ45" s="37"/>
      <c r="YK45" s="37"/>
      <c r="YL45" s="37"/>
      <c r="YM45" s="37"/>
      <c r="YN45" s="37"/>
      <c r="YO45" s="37"/>
      <c r="YP45" s="37"/>
      <c r="YQ45" s="37"/>
      <c r="YR45" s="37"/>
      <c r="YS45" s="37"/>
      <c r="YT45" s="37"/>
      <c r="YU45" s="37"/>
      <c r="YV45" s="37"/>
      <c r="YW45" s="37"/>
      <c r="YX45" s="37"/>
      <c r="YY45" s="37"/>
      <c r="YZ45" s="37"/>
      <c r="ZA45" s="37"/>
      <c r="ZB45" s="37"/>
      <c r="ZC45" s="37"/>
      <c r="ZD45" s="37"/>
      <c r="ZE45" s="37"/>
      <c r="ZF45" s="37"/>
      <c r="ZG45" s="37"/>
      <c r="ZH45" s="37"/>
      <c r="ZI45" s="37"/>
      <c r="ZJ45" s="37"/>
      <c r="ZK45" s="37"/>
      <c r="ZL45" s="37"/>
      <c r="ZM45" s="37"/>
      <c r="ZN45" s="37"/>
      <c r="ZO45" s="37"/>
      <c r="ZP45" s="37"/>
      <c r="ZQ45" s="37"/>
      <c r="ZR45" s="37"/>
      <c r="ZS45" s="37"/>
      <c r="ZT45" s="37"/>
      <c r="ZU45" s="37"/>
      <c r="ZV45" s="37"/>
      <c r="ZW45" s="37"/>
      <c r="ZX45" s="37"/>
      <c r="ZY45" s="37"/>
      <c r="ZZ45" s="37"/>
      <c r="AAA45" s="37"/>
      <c r="AAB45" s="37"/>
      <c r="AAC45" s="37"/>
      <c r="AAD45" s="37"/>
      <c r="AAE45" s="37"/>
      <c r="AAF45" s="37"/>
      <c r="AAG45" s="37"/>
      <c r="AAH45" s="37"/>
      <c r="AAI45" s="37"/>
      <c r="AAJ45" s="37"/>
      <c r="AAK45" s="37"/>
      <c r="AAL45" s="37"/>
      <c r="AAM45" s="37"/>
      <c r="AAN45" s="37"/>
      <c r="AAO45" s="37"/>
      <c r="AAP45" s="37"/>
      <c r="AAQ45" s="37"/>
      <c r="AAR45" s="37"/>
      <c r="AAS45" s="37"/>
      <c r="AAT45" s="37"/>
      <c r="AAU45" s="37"/>
      <c r="AAV45" s="37"/>
      <c r="AAW45" s="37"/>
      <c r="AAX45" s="37"/>
      <c r="AAY45" s="37"/>
      <c r="AAZ45" s="37"/>
      <c r="ABA45" s="37"/>
      <c r="ABB45" s="37"/>
      <c r="ABC45" s="37"/>
      <c r="ABD45" s="37"/>
      <c r="ABE45" s="37"/>
      <c r="ABF45" s="37"/>
      <c r="ABG45" s="37"/>
      <c r="ABH45" s="37"/>
      <c r="ABI45" s="37"/>
      <c r="ABJ45" s="37"/>
      <c r="ABK45" s="37"/>
      <c r="ABL45" s="37"/>
      <c r="ABM45" s="37"/>
      <c r="ABN45" s="37"/>
      <c r="ABO45" s="37"/>
      <c r="ABP45" s="37"/>
      <c r="ABQ45" s="37"/>
      <c r="ABR45" s="37"/>
      <c r="ABS45" s="37"/>
      <c r="ABT45" s="37"/>
      <c r="ABU45" s="37"/>
      <c r="ABV45" s="37"/>
      <c r="ABW45" s="37"/>
      <c r="ABX45" s="37"/>
      <c r="ABY45" s="37"/>
      <c r="ABZ45" s="37"/>
      <c r="ACA45" s="37"/>
      <c r="ACB45" s="37"/>
      <c r="ACC45" s="37"/>
      <c r="ACD45" s="37"/>
      <c r="ACE45" s="37"/>
      <c r="ACF45" s="37"/>
      <c r="ACG45" s="37"/>
      <c r="ACH45" s="37"/>
      <c r="ACI45" s="37"/>
      <c r="ACJ45" s="37"/>
      <c r="ACK45" s="37"/>
      <c r="ACL45" s="37"/>
      <c r="ACM45" s="37"/>
      <c r="ACN45" s="37"/>
      <c r="ACO45" s="37"/>
      <c r="ACP45" s="37"/>
      <c r="ACQ45" s="37"/>
      <c r="ACR45" s="37"/>
      <c r="ACS45" s="37"/>
      <c r="ACT45" s="37"/>
      <c r="ACU45" s="37"/>
      <c r="ACV45" s="37"/>
      <c r="ACW45" s="37"/>
      <c r="ACX45" s="37"/>
      <c r="ACY45" s="37"/>
      <c r="ACZ45" s="37"/>
      <c r="ADA45" s="37"/>
      <c r="ADB45" s="37"/>
      <c r="ADC45" s="37"/>
      <c r="ADD45" s="37"/>
      <c r="ADE45" s="37"/>
      <c r="ADF45" s="37"/>
      <c r="ADG45" s="37"/>
      <c r="ADH45" s="37"/>
      <c r="ADI45" s="37"/>
      <c r="ADJ45" s="37"/>
      <c r="ADK45" s="37"/>
      <c r="ADL45" s="37"/>
      <c r="ADM45" s="37"/>
      <c r="ADN45" s="37"/>
      <c r="ADO45" s="37"/>
      <c r="ADP45" s="37"/>
      <c r="ADQ45" s="37"/>
      <c r="ADR45" s="37"/>
      <c r="ADS45" s="37"/>
      <c r="ADT45" s="37"/>
      <c r="ADU45" s="37"/>
      <c r="ADV45" s="37"/>
      <c r="ADW45" s="37"/>
      <c r="ADX45" s="37"/>
      <c r="ADY45" s="37"/>
      <c r="ADZ45" s="37"/>
      <c r="AEA45" s="37"/>
      <c r="AEB45" s="37"/>
      <c r="AEC45" s="37"/>
      <c r="AED45" s="37"/>
      <c r="AEE45" s="37"/>
      <c r="AEF45" s="37"/>
      <c r="AEG45" s="37"/>
      <c r="AEH45" s="37"/>
      <c r="AEI45" s="37"/>
      <c r="AEJ45" s="37"/>
      <c r="AEK45" s="37"/>
      <c r="AEL45" s="37"/>
      <c r="AEM45" s="37"/>
      <c r="AEN45" s="37"/>
      <c r="AEO45" s="37"/>
      <c r="AEP45" s="37"/>
      <c r="AEQ45" s="37"/>
      <c r="AER45" s="37"/>
      <c r="AES45" s="37"/>
      <c r="AET45" s="37"/>
      <c r="AEU45" s="37"/>
      <c r="AEV45" s="37"/>
      <c r="AEW45" s="37"/>
      <c r="AEX45" s="37"/>
      <c r="AEY45" s="37"/>
      <c r="AEZ45" s="37"/>
      <c r="AFA45" s="37"/>
      <c r="AFB45" s="37"/>
      <c r="AFC45" s="37"/>
      <c r="AFD45" s="37"/>
      <c r="AFE45" s="37"/>
      <c r="AFF45" s="37"/>
      <c r="AFG45" s="37"/>
      <c r="AFH45" s="37"/>
      <c r="AFI45" s="37"/>
      <c r="AFJ45" s="37"/>
      <c r="AFK45" s="37"/>
      <c r="AFL45" s="37"/>
      <c r="AFM45" s="37"/>
      <c r="AFN45" s="37"/>
      <c r="AFO45" s="37"/>
      <c r="AFP45" s="37"/>
      <c r="AFQ45" s="37"/>
      <c r="AFR45" s="37"/>
      <c r="AFS45" s="37"/>
      <c r="AFT45" s="37"/>
      <c r="AFU45" s="37"/>
      <c r="AFV45" s="37"/>
      <c r="AFW45" s="37"/>
      <c r="AFX45" s="37"/>
      <c r="AFY45" s="37"/>
      <c r="AFZ45" s="37"/>
      <c r="AGA45" s="37"/>
      <c r="AGB45" s="37"/>
      <c r="AGC45" s="37"/>
      <c r="AGD45" s="37"/>
      <c r="AGE45" s="37"/>
      <c r="AGF45" s="37"/>
      <c r="AGG45" s="37"/>
      <c r="AGH45" s="37"/>
      <c r="AGI45" s="37"/>
      <c r="AGJ45" s="37"/>
      <c r="AGK45" s="37"/>
      <c r="AGL45" s="37"/>
      <c r="AGM45" s="37"/>
      <c r="AGN45" s="37"/>
      <c r="AGO45" s="37"/>
      <c r="AGP45" s="37"/>
      <c r="AGQ45" s="37"/>
      <c r="AGR45" s="37"/>
      <c r="AGS45" s="37"/>
      <c r="AGT45" s="37"/>
      <c r="AGU45" s="37"/>
      <c r="AGV45" s="37"/>
      <c r="AGW45" s="37"/>
      <c r="AGX45" s="37"/>
      <c r="AGY45" s="37"/>
      <c r="AGZ45" s="37"/>
      <c r="AHA45" s="37"/>
      <c r="AHB45" s="37"/>
      <c r="AHC45" s="37"/>
      <c r="AHD45" s="37"/>
      <c r="AHE45" s="37"/>
      <c r="AHF45" s="37"/>
      <c r="AHG45" s="37"/>
      <c r="AHH45" s="37"/>
      <c r="AHI45" s="37"/>
      <c r="AHJ45" s="37"/>
      <c r="AHK45" s="37"/>
      <c r="AHL45" s="37"/>
      <c r="AHM45" s="37"/>
      <c r="AHN45" s="37"/>
      <c r="AHO45" s="37"/>
      <c r="AHP45" s="37"/>
      <c r="AHQ45" s="37"/>
      <c r="AHR45" s="37"/>
      <c r="AHS45" s="37"/>
      <c r="AHT45" s="37"/>
      <c r="AHU45" s="37"/>
      <c r="AHV45" s="37"/>
      <c r="AHW45" s="37"/>
      <c r="AHX45" s="37"/>
      <c r="AHY45" s="37"/>
      <c r="AHZ45" s="37"/>
      <c r="AIA45" s="37"/>
      <c r="AIB45" s="37"/>
      <c r="AIC45" s="37"/>
      <c r="AID45" s="37"/>
      <c r="AIE45" s="37"/>
      <c r="AIF45" s="37"/>
      <c r="AIG45" s="37"/>
      <c r="AIH45" s="37"/>
      <c r="AII45" s="37"/>
      <c r="AIJ45" s="37"/>
      <c r="AIK45" s="37"/>
      <c r="AIL45" s="37"/>
      <c r="AIM45" s="37"/>
      <c r="AIN45" s="37"/>
      <c r="AIO45" s="37"/>
      <c r="AIP45" s="37"/>
      <c r="AIQ45" s="37"/>
      <c r="AIR45" s="37"/>
      <c r="AIS45" s="37"/>
      <c r="AIT45" s="37"/>
      <c r="AIU45" s="37"/>
      <c r="AIV45" s="37"/>
      <c r="AIW45" s="37"/>
      <c r="AIX45" s="37"/>
      <c r="AIY45" s="37"/>
      <c r="AIZ45" s="37"/>
      <c r="AJA45" s="37"/>
      <c r="AJB45" s="37"/>
      <c r="AJC45" s="37"/>
      <c r="AJD45" s="37"/>
      <c r="AJE45" s="37"/>
      <c r="AJF45" s="37"/>
      <c r="AJG45" s="37"/>
      <c r="AJH45" s="37"/>
      <c r="AJI45" s="37"/>
      <c r="AJJ45" s="37"/>
      <c r="AJK45" s="37"/>
      <c r="AJL45" s="37"/>
      <c r="AJM45" s="37"/>
      <c r="AJN45" s="37"/>
      <c r="AJO45" s="37"/>
      <c r="AJP45" s="37"/>
      <c r="AJQ45" s="37"/>
      <c r="AJR45" s="37"/>
      <c r="AJS45" s="37"/>
      <c r="AJT45" s="37"/>
      <c r="AJU45" s="37"/>
      <c r="AJV45" s="37"/>
      <c r="AJW45" s="37"/>
      <c r="AJX45" s="37"/>
      <c r="AJY45" s="37"/>
      <c r="AJZ45" s="37"/>
      <c r="AKA45" s="37"/>
      <c r="AKB45" s="37"/>
      <c r="AKC45" s="37"/>
      <c r="AKD45" s="37"/>
      <c r="AKE45" s="37"/>
      <c r="AKF45" s="37"/>
      <c r="AKG45" s="37"/>
      <c r="AKH45" s="37"/>
      <c r="AKI45" s="37"/>
      <c r="AKJ45" s="37"/>
      <c r="AKK45" s="37"/>
      <c r="AKL45" s="37"/>
      <c r="AKM45" s="37"/>
      <c r="AKN45" s="37"/>
      <c r="AKO45" s="37"/>
      <c r="AKP45" s="37"/>
      <c r="AKQ45" s="37"/>
      <c r="AKR45" s="37"/>
      <c r="AKS45" s="37"/>
      <c r="AKT45" s="37"/>
      <c r="AKU45" s="37"/>
      <c r="AKV45" s="37"/>
      <c r="AKW45" s="37"/>
      <c r="AKX45" s="37"/>
      <c r="AKY45" s="37"/>
      <c r="AKZ45" s="37"/>
      <c r="ALA45" s="37"/>
      <c r="ALB45" s="37"/>
      <c r="ALC45" s="37"/>
      <c r="ALD45" s="37"/>
      <c r="ALE45" s="37"/>
      <c r="ALF45" s="37"/>
      <c r="ALG45" s="37"/>
      <c r="ALH45" s="37"/>
      <c r="ALI45" s="37"/>
      <c r="ALJ45" s="37"/>
      <c r="ALK45" s="37"/>
      <c r="ALL45" s="37"/>
      <c r="ALM45" s="37"/>
      <c r="ALN45" s="37"/>
      <c r="ALO45" s="37"/>
      <c r="ALP45" s="37"/>
      <c r="ALQ45" s="37"/>
      <c r="ALR45" s="37"/>
      <c r="ALS45" s="37"/>
      <c r="ALT45" s="37"/>
      <c r="ALU45" s="37"/>
      <c r="ALV45" s="37"/>
      <c r="ALW45" s="37"/>
      <c r="ALX45" s="37"/>
      <c r="ALY45" s="37"/>
      <c r="ALZ45" s="37"/>
      <c r="AMA45" s="37"/>
      <c r="AMB45" s="37"/>
      <c r="AMC45" s="37"/>
      <c r="AMD45" s="37"/>
      <c r="AME45" s="37"/>
      <c r="AMF45" s="37"/>
      <c r="AMG45" s="37"/>
      <c r="AMH45" s="37"/>
      <c r="AMI45" s="37"/>
      <c r="AMJ45" s="37"/>
      <c r="AMK45" s="37"/>
      <c r="AML45" s="37"/>
      <c r="AMM45" s="37"/>
      <c r="AMN45" s="37"/>
      <c r="AMO45" s="37"/>
      <c r="AMP45" s="37"/>
      <c r="AMQ45" s="37"/>
      <c r="AMR45" s="37"/>
      <c r="AMS45" s="37"/>
      <c r="AMT45" s="37"/>
      <c r="AMU45" s="37"/>
      <c r="AMV45" s="37"/>
      <c r="AMW45" s="37"/>
      <c r="AMX45" s="37"/>
      <c r="AMY45" s="37"/>
      <c r="AMZ45" s="37"/>
      <c r="ANA45" s="37"/>
      <c r="ANB45" s="37"/>
      <c r="ANC45" s="37"/>
      <c r="AND45" s="37"/>
      <c r="ANE45" s="37"/>
      <c r="ANF45" s="37"/>
      <c r="ANG45" s="37"/>
      <c r="ANH45" s="37"/>
      <c r="ANI45" s="37"/>
      <c r="ANJ45" s="37"/>
      <c r="ANK45" s="37"/>
      <c r="ANL45" s="37"/>
      <c r="ANM45" s="37"/>
      <c r="ANN45" s="37"/>
      <c r="ANO45" s="37"/>
      <c r="ANP45" s="37"/>
      <c r="ANQ45" s="37"/>
      <c r="ANR45" s="37"/>
      <c r="ANS45" s="37"/>
      <c r="ANT45" s="37"/>
      <c r="ANU45" s="37"/>
      <c r="ANV45" s="37"/>
      <c r="ANW45" s="37"/>
      <c r="ANX45" s="37"/>
      <c r="ANY45" s="37"/>
      <c r="ANZ45" s="37"/>
      <c r="AOA45" s="37"/>
      <c r="AOB45" s="37"/>
      <c r="AOC45" s="37"/>
      <c r="AOD45" s="37"/>
      <c r="AOE45" s="37"/>
      <c r="AOF45" s="37"/>
      <c r="AOG45" s="37"/>
      <c r="AOH45" s="37"/>
      <c r="AOI45" s="37"/>
      <c r="AOJ45" s="37"/>
      <c r="AOK45" s="37"/>
      <c r="AOL45" s="37"/>
      <c r="AOM45" s="37"/>
      <c r="AON45" s="37"/>
      <c r="AOO45" s="37"/>
      <c r="AOP45" s="37"/>
      <c r="AOQ45" s="37"/>
      <c r="AOR45" s="37"/>
      <c r="AOS45" s="37"/>
      <c r="AOT45" s="37"/>
      <c r="AOU45" s="37"/>
      <c r="AOV45" s="37"/>
      <c r="AOW45" s="37"/>
      <c r="AOX45" s="37"/>
      <c r="AOY45" s="37"/>
      <c r="AOZ45" s="37"/>
      <c r="APA45" s="37"/>
      <c r="APB45" s="37"/>
      <c r="APC45" s="37"/>
      <c r="APD45" s="37"/>
      <c r="APE45" s="37"/>
      <c r="APF45" s="37"/>
      <c r="APG45" s="37"/>
      <c r="APH45" s="37"/>
      <c r="API45" s="37"/>
      <c r="APJ45" s="37"/>
      <c r="APK45" s="37"/>
      <c r="APL45" s="37"/>
      <c r="APM45" s="37"/>
      <c r="APN45" s="37"/>
      <c r="APO45" s="37"/>
      <c r="APP45" s="37"/>
      <c r="APQ45" s="37"/>
      <c r="APR45" s="37"/>
      <c r="APS45" s="37"/>
      <c r="APT45" s="37"/>
      <c r="APU45" s="37"/>
      <c r="APV45" s="37"/>
      <c r="APW45" s="37"/>
      <c r="APX45" s="37"/>
      <c r="APY45" s="37"/>
      <c r="APZ45" s="37"/>
      <c r="AQA45" s="37"/>
      <c r="AQB45" s="37"/>
      <c r="AQC45" s="37"/>
      <c r="AQD45" s="37"/>
      <c r="AQE45" s="37"/>
      <c r="AQF45" s="37"/>
      <c r="AQG45" s="37"/>
      <c r="AQH45" s="37"/>
      <c r="AQI45" s="37"/>
      <c r="AQJ45" s="37"/>
      <c r="AQK45" s="37"/>
      <c r="AQL45" s="37"/>
      <c r="AQM45" s="37"/>
      <c r="AQN45" s="37"/>
      <c r="AQO45" s="37"/>
      <c r="AQP45" s="37"/>
      <c r="AQQ45" s="37"/>
      <c r="AQR45" s="37"/>
      <c r="AQS45" s="37"/>
      <c r="AQT45" s="37"/>
      <c r="AQU45" s="37"/>
      <c r="AQV45" s="37"/>
      <c r="AQW45" s="37"/>
      <c r="AQX45" s="37"/>
      <c r="AQY45" s="37"/>
      <c r="AQZ45" s="37"/>
      <c r="ARA45" s="37"/>
      <c r="ARB45" s="37"/>
      <c r="ARC45" s="37"/>
      <c r="ARD45" s="37"/>
      <c r="ARE45" s="37"/>
      <c r="ARF45" s="37"/>
      <c r="ARG45" s="37"/>
      <c r="ARH45" s="37"/>
      <c r="ARI45" s="37"/>
      <c r="ARJ45" s="37"/>
      <c r="ARK45" s="37"/>
      <c r="ARL45" s="37"/>
      <c r="ARM45" s="37"/>
      <c r="ARN45" s="37"/>
      <c r="ARO45" s="37"/>
      <c r="ARP45" s="37"/>
      <c r="ARQ45" s="37"/>
      <c r="ARR45" s="37"/>
      <c r="ARS45" s="37"/>
      <c r="ART45" s="37"/>
      <c r="ARU45" s="37"/>
      <c r="ARV45" s="37"/>
      <c r="ARW45" s="37"/>
      <c r="ARX45" s="37"/>
      <c r="ARY45" s="37"/>
      <c r="ARZ45" s="37"/>
      <c r="ASA45" s="37"/>
      <c r="ASB45" s="37"/>
      <c r="ASC45" s="37"/>
      <c r="ASD45" s="37"/>
      <c r="ASE45" s="37"/>
      <c r="ASF45" s="37"/>
      <c r="ASG45" s="37"/>
      <c r="ASH45" s="37"/>
      <c r="ASI45" s="37"/>
      <c r="ASJ45" s="37"/>
      <c r="ASK45" s="37"/>
      <c r="ASL45" s="37"/>
      <c r="ASM45" s="37"/>
      <c r="ASN45" s="37"/>
      <c r="ASO45" s="37"/>
      <c r="ASP45" s="37"/>
      <c r="ASQ45" s="37"/>
      <c r="ASR45" s="37"/>
      <c r="ASS45" s="37"/>
      <c r="AST45" s="37"/>
      <c r="ASU45" s="37"/>
      <c r="ASV45" s="37"/>
      <c r="ASW45" s="37"/>
      <c r="ASX45" s="37"/>
      <c r="ASY45" s="37"/>
      <c r="ASZ45" s="37"/>
      <c r="ATA45" s="37"/>
      <c r="ATB45" s="37"/>
      <c r="ATC45" s="37"/>
      <c r="ATD45" s="37"/>
      <c r="ATE45" s="37"/>
      <c r="ATF45" s="37"/>
      <c r="ATG45" s="37"/>
      <c r="ATH45" s="37"/>
      <c r="ATI45" s="37"/>
      <c r="ATJ45" s="37"/>
      <c r="ATK45" s="37"/>
      <c r="ATL45" s="37"/>
      <c r="ATM45" s="37"/>
      <c r="ATN45" s="37"/>
      <c r="ATO45" s="37"/>
      <c r="ATP45" s="37"/>
      <c r="ATQ45" s="37"/>
      <c r="ATR45" s="37"/>
      <c r="ATS45" s="37"/>
      <c r="ATT45" s="37"/>
      <c r="ATU45" s="37"/>
      <c r="ATV45" s="37"/>
      <c r="ATW45" s="37"/>
      <c r="ATX45" s="37"/>
      <c r="ATY45" s="37"/>
      <c r="ATZ45" s="37"/>
      <c r="AUA45" s="37"/>
      <c r="AUB45" s="37"/>
      <c r="AUC45" s="37"/>
      <c r="AUD45" s="37"/>
      <c r="AUE45" s="37"/>
      <c r="AUF45" s="37"/>
      <c r="AUG45" s="37"/>
      <c r="AUH45" s="37"/>
      <c r="AUI45" s="37"/>
      <c r="AUJ45" s="37"/>
      <c r="AUK45" s="37"/>
      <c r="AUL45" s="37"/>
      <c r="AUM45" s="37"/>
      <c r="AUN45" s="37"/>
      <c r="AUO45" s="37"/>
      <c r="AUP45" s="37"/>
      <c r="AUQ45" s="37"/>
      <c r="AUR45" s="37"/>
      <c r="AUS45" s="37"/>
      <c r="AUT45" s="37"/>
      <c r="AUU45" s="37"/>
      <c r="AUV45" s="37"/>
      <c r="AUW45" s="37"/>
      <c r="AUX45" s="37"/>
      <c r="AUY45" s="37"/>
      <c r="AUZ45" s="37"/>
      <c r="AVA45" s="37"/>
      <c r="AVB45" s="37"/>
      <c r="AVC45" s="37"/>
      <c r="AVD45" s="37"/>
      <c r="AVE45" s="37"/>
      <c r="AVF45" s="37"/>
      <c r="AVG45" s="37"/>
      <c r="AVH45" s="37"/>
      <c r="AVI45" s="37"/>
      <c r="AVJ45" s="37"/>
      <c r="AVK45" s="37"/>
      <c r="AVL45" s="37"/>
      <c r="AVM45" s="37"/>
      <c r="AVN45" s="37"/>
      <c r="AVO45" s="37"/>
      <c r="AVP45" s="37"/>
      <c r="AVQ45" s="37"/>
      <c r="AVR45" s="37"/>
      <c r="AVS45" s="37"/>
      <c r="AVT45" s="37"/>
      <c r="AVU45" s="37"/>
      <c r="AVV45" s="37"/>
      <c r="AVW45" s="37"/>
      <c r="AVX45" s="37"/>
      <c r="AVY45" s="37"/>
      <c r="AVZ45" s="37"/>
      <c r="AWA45" s="37"/>
      <c r="AWB45" s="37"/>
      <c r="AWC45" s="37"/>
      <c r="AWD45" s="37"/>
      <c r="AWE45" s="37"/>
      <c r="AWF45" s="37"/>
      <c r="AWG45" s="37"/>
      <c r="AWH45" s="37"/>
      <c r="AWI45" s="37"/>
      <c r="AWJ45" s="37"/>
      <c r="AWK45" s="37"/>
      <c r="AWL45" s="37"/>
      <c r="AWM45" s="37"/>
      <c r="AWN45" s="37"/>
      <c r="AWO45" s="37"/>
      <c r="AWP45" s="37"/>
      <c r="AWQ45" s="37"/>
      <c r="AWR45" s="37"/>
      <c r="AWS45" s="37"/>
      <c r="AWT45" s="37"/>
      <c r="AWU45" s="37"/>
      <c r="AWV45" s="37"/>
      <c r="AWW45" s="37"/>
      <c r="AWX45" s="37"/>
      <c r="AWY45" s="37"/>
      <c r="AWZ45" s="37"/>
      <c r="AXA45" s="37"/>
      <c r="AXB45" s="37"/>
      <c r="AXC45" s="37"/>
      <c r="AXD45" s="37"/>
      <c r="AXE45" s="37"/>
      <c r="AXF45" s="37"/>
      <c r="AXG45" s="37"/>
      <c r="AXH45" s="37"/>
      <c r="AXI45" s="37"/>
      <c r="AXJ45" s="37"/>
      <c r="AXK45" s="37"/>
      <c r="AXL45" s="37"/>
      <c r="AXM45" s="37"/>
      <c r="AXN45" s="37"/>
      <c r="AXO45" s="37"/>
      <c r="AXP45" s="37"/>
      <c r="AXQ45" s="37"/>
      <c r="AXR45" s="37"/>
      <c r="AXS45" s="37"/>
      <c r="AXT45" s="37"/>
      <c r="AXU45" s="37"/>
      <c r="AXV45" s="37"/>
      <c r="AXW45" s="37"/>
      <c r="AXX45" s="37"/>
      <c r="AXY45" s="37"/>
      <c r="AXZ45" s="37"/>
      <c r="AYA45" s="37"/>
      <c r="AYB45" s="37"/>
      <c r="AYC45" s="37"/>
      <c r="AYD45" s="37"/>
      <c r="AYE45" s="37"/>
      <c r="AYF45" s="37"/>
      <c r="AYG45" s="37"/>
      <c r="AYH45" s="37"/>
      <c r="AYI45" s="37"/>
      <c r="AYJ45" s="37"/>
      <c r="AYK45" s="37"/>
      <c r="AYL45" s="37"/>
      <c r="AYM45" s="37"/>
      <c r="AYN45" s="37"/>
      <c r="AYO45" s="37"/>
      <c r="AYP45" s="37"/>
      <c r="AYQ45" s="37"/>
      <c r="AYR45" s="37"/>
      <c r="AYS45" s="37"/>
      <c r="AYT45" s="37"/>
      <c r="AYU45" s="37"/>
      <c r="AYV45" s="37"/>
      <c r="AYW45" s="37"/>
      <c r="AYX45" s="37"/>
      <c r="AYY45" s="37"/>
      <c r="AYZ45" s="37"/>
      <c r="AZA45" s="37"/>
      <c r="AZB45" s="37"/>
      <c r="AZC45" s="37"/>
      <c r="AZD45" s="37"/>
      <c r="AZE45" s="37"/>
      <c r="AZF45" s="37"/>
      <c r="AZG45" s="37"/>
      <c r="AZH45" s="37"/>
      <c r="AZI45" s="37"/>
      <c r="AZJ45" s="37"/>
      <c r="AZK45" s="37"/>
      <c r="AZL45" s="37"/>
      <c r="AZM45" s="37"/>
      <c r="AZN45" s="37"/>
      <c r="AZO45" s="37"/>
      <c r="AZP45" s="37"/>
      <c r="AZQ45" s="37"/>
      <c r="AZR45" s="37"/>
      <c r="AZS45" s="37"/>
      <c r="AZT45" s="37"/>
      <c r="AZU45" s="37"/>
      <c r="AZV45" s="37"/>
      <c r="AZW45" s="37"/>
      <c r="AZX45" s="37"/>
      <c r="AZY45" s="37"/>
      <c r="AZZ45" s="37"/>
      <c r="BAA45" s="37"/>
      <c r="BAB45" s="37"/>
      <c r="BAC45" s="37"/>
      <c r="BAD45" s="37"/>
      <c r="BAE45" s="37"/>
      <c r="BAF45" s="37"/>
      <c r="BAG45" s="37"/>
      <c r="BAH45" s="37"/>
      <c r="BAI45" s="37"/>
      <c r="BAJ45" s="37"/>
      <c r="BAK45" s="37"/>
      <c r="BAL45" s="37"/>
      <c r="BAM45" s="37"/>
      <c r="BAN45" s="37"/>
      <c r="BAO45" s="37"/>
      <c r="BAP45" s="37"/>
      <c r="BAQ45" s="37"/>
      <c r="BAR45" s="37"/>
      <c r="BAS45" s="37"/>
      <c r="BAT45" s="37"/>
      <c r="BAU45" s="37"/>
      <c r="BAV45" s="37"/>
      <c r="BAW45" s="37"/>
      <c r="BAX45" s="37"/>
      <c r="BAY45" s="37"/>
      <c r="BAZ45" s="37"/>
      <c r="BBA45" s="37"/>
      <c r="BBB45" s="37"/>
      <c r="BBC45" s="37"/>
      <c r="BBD45" s="37"/>
      <c r="BBE45" s="37"/>
      <c r="BBF45" s="37"/>
      <c r="BBG45" s="37"/>
      <c r="BBH45" s="37"/>
      <c r="BBI45" s="37"/>
      <c r="BBJ45" s="37"/>
      <c r="BBK45" s="37"/>
      <c r="BBL45" s="37"/>
      <c r="BBM45" s="37"/>
      <c r="BBN45" s="37"/>
      <c r="BBO45" s="37"/>
      <c r="BBP45" s="37"/>
      <c r="BBQ45" s="37"/>
      <c r="BBR45" s="37"/>
      <c r="BBS45" s="37"/>
      <c r="BBT45" s="37"/>
      <c r="BBU45" s="37"/>
      <c r="BBV45" s="37"/>
      <c r="BBW45" s="37"/>
      <c r="BBX45" s="37"/>
      <c r="BBY45" s="37"/>
      <c r="BBZ45" s="37"/>
      <c r="BCA45" s="37"/>
      <c r="BCB45" s="37"/>
      <c r="BCC45" s="37"/>
      <c r="BCD45" s="37"/>
      <c r="BCE45" s="37"/>
      <c r="BCF45" s="37"/>
      <c r="BCG45" s="37"/>
      <c r="BCH45" s="37"/>
      <c r="BCI45" s="37"/>
      <c r="BCJ45" s="37"/>
      <c r="BCK45" s="37"/>
      <c r="BCL45" s="37"/>
      <c r="BCM45" s="37"/>
      <c r="BCN45" s="37"/>
      <c r="BCO45" s="37"/>
      <c r="BCP45" s="37"/>
      <c r="BCQ45" s="37"/>
      <c r="BCR45" s="37"/>
      <c r="BCS45" s="37"/>
      <c r="BCT45" s="37"/>
      <c r="BCU45" s="37"/>
      <c r="BCV45" s="37"/>
      <c r="BCW45" s="37"/>
      <c r="BCX45" s="37"/>
      <c r="BCY45" s="37"/>
      <c r="BCZ45" s="37"/>
      <c r="BDA45" s="37"/>
      <c r="BDB45" s="37"/>
      <c r="BDC45" s="37"/>
      <c r="BDD45" s="37"/>
      <c r="BDE45" s="37"/>
      <c r="BDF45" s="37"/>
      <c r="BDG45" s="37"/>
      <c r="BDH45" s="37"/>
      <c r="BDI45" s="37"/>
      <c r="BDJ45" s="37"/>
      <c r="BDK45" s="37"/>
      <c r="BDL45" s="37"/>
      <c r="BDM45" s="37"/>
      <c r="BDN45" s="37"/>
      <c r="BDO45" s="37"/>
      <c r="BDP45" s="37"/>
      <c r="BDQ45" s="37"/>
      <c r="BDR45" s="37"/>
      <c r="BDS45" s="37"/>
      <c r="BDT45" s="37"/>
      <c r="BDU45" s="37"/>
      <c r="BDV45" s="37"/>
      <c r="BDW45" s="37"/>
      <c r="BDX45" s="37"/>
      <c r="BDY45" s="37"/>
      <c r="BDZ45" s="37"/>
      <c r="BEA45" s="37"/>
      <c r="BEB45" s="37"/>
      <c r="BEC45" s="37"/>
      <c r="BED45" s="37"/>
      <c r="BEE45" s="37"/>
      <c r="BEF45" s="37"/>
      <c r="BEG45" s="37"/>
      <c r="BEH45" s="37"/>
      <c r="BEI45" s="37"/>
      <c r="BEJ45" s="37"/>
      <c r="BEK45" s="37"/>
      <c r="BEL45" s="37"/>
      <c r="BEM45" s="37"/>
      <c r="BEN45" s="37"/>
      <c r="BEO45" s="37"/>
      <c r="BEP45" s="37"/>
      <c r="BEQ45" s="37"/>
      <c r="BER45" s="37"/>
      <c r="BES45" s="37"/>
      <c r="BET45" s="37"/>
      <c r="BEU45" s="37"/>
      <c r="BEV45" s="37"/>
      <c r="BEW45" s="37"/>
      <c r="BEX45" s="37"/>
      <c r="BEY45" s="37"/>
      <c r="BEZ45" s="37"/>
      <c r="BFA45" s="37"/>
      <c r="BFB45" s="37"/>
      <c r="BFC45" s="37"/>
      <c r="BFD45" s="37"/>
      <c r="BFE45" s="37"/>
      <c r="BFF45" s="37"/>
      <c r="BFG45" s="37"/>
      <c r="BFH45" s="37"/>
      <c r="BFI45" s="37"/>
      <c r="BFJ45" s="37"/>
      <c r="BFK45" s="37"/>
      <c r="BFL45" s="37"/>
      <c r="BFM45" s="37"/>
      <c r="BFN45" s="37"/>
      <c r="BFO45" s="37"/>
      <c r="BFP45" s="37"/>
      <c r="BFQ45" s="37"/>
      <c r="BFR45" s="37"/>
      <c r="BFS45" s="37"/>
      <c r="BFT45" s="37"/>
      <c r="BFU45" s="37"/>
      <c r="BFV45" s="37"/>
      <c r="BFW45" s="37"/>
      <c r="BFX45" s="37"/>
      <c r="BFY45" s="37"/>
      <c r="BFZ45" s="37"/>
      <c r="BGA45" s="37"/>
      <c r="BGB45" s="37"/>
      <c r="BGC45" s="37"/>
      <c r="BGD45" s="37"/>
      <c r="BGE45" s="37"/>
      <c r="BGF45" s="37"/>
      <c r="BGG45" s="37"/>
      <c r="BGH45" s="37"/>
      <c r="BGI45" s="37"/>
      <c r="BGJ45" s="37"/>
      <c r="BGK45" s="37"/>
      <c r="BGL45" s="37"/>
      <c r="BGM45" s="37"/>
      <c r="BGN45" s="37"/>
      <c r="BGO45" s="37"/>
      <c r="BGP45" s="37"/>
      <c r="BGQ45" s="37"/>
      <c r="BGR45" s="37"/>
      <c r="BGS45" s="37"/>
      <c r="BGT45" s="37"/>
      <c r="BGU45" s="37"/>
      <c r="BGV45" s="37"/>
      <c r="BGW45" s="37"/>
      <c r="BGX45" s="37"/>
      <c r="BGY45" s="37"/>
      <c r="BGZ45" s="37"/>
      <c r="BHA45" s="37"/>
      <c r="BHB45" s="37"/>
      <c r="BHC45" s="37"/>
      <c r="BHD45" s="37"/>
      <c r="BHE45" s="37"/>
      <c r="BHF45" s="37"/>
      <c r="BHG45" s="37"/>
      <c r="BHH45" s="37"/>
      <c r="BHI45" s="37"/>
      <c r="BHJ45" s="37"/>
      <c r="BHK45" s="37"/>
      <c r="BHL45" s="37"/>
      <c r="BHM45" s="37"/>
      <c r="BHN45" s="37"/>
      <c r="BHO45" s="37"/>
      <c r="BHP45" s="37"/>
      <c r="BHQ45" s="37"/>
      <c r="BHR45" s="37"/>
      <c r="BHS45" s="37"/>
      <c r="BHT45" s="37"/>
      <c r="BHU45" s="37"/>
      <c r="BHV45" s="37"/>
      <c r="BHW45" s="37"/>
      <c r="BHX45" s="37"/>
      <c r="BHY45" s="37"/>
      <c r="BHZ45" s="37"/>
      <c r="BIA45" s="37"/>
      <c r="BIB45" s="37"/>
      <c r="BIC45" s="37"/>
      <c r="BID45" s="37"/>
      <c r="BIE45" s="37"/>
      <c r="BIF45" s="37"/>
      <c r="BIG45" s="37"/>
      <c r="BIH45" s="37"/>
      <c r="BII45" s="37"/>
      <c r="BIJ45" s="37"/>
      <c r="BIK45" s="37"/>
      <c r="BIL45" s="37"/>
      <c r="BIM45" s="37"/>
      <c r="BIN45" s="37"/>
      <c r="BIO45" s="37"/>
      <c r="BIP45" s="37"/>
      <c r="BIQ45" s="37"/>
      <c r="BIR45" s="37"/>
      <c r="BIS45" s="37"/>
      <c r="BIT45" s="37"/>
      <c r="BIU45" s="37"/>
      <c r="BIV45" s="37"/>
      <c r="BIW45" s="37"/>
      <c r="BIX45" s="37"/>
      <c r="BIY45" s="37"/>
      <c r="BIZ45" s="37"/>
      <c r="BJA45" s="37"/>
      <c r="BJB45" s="37"/>
      <c r="BJC45" s="37"/>
      <c r="BJD45" s="37"/>
      <c r="BJE45" s="37"/>
      <c r="BJF45" s="37"/>
      <c r="BJG45" s="37"/>
      <c r="BJH45" s="37"/>
      <c r="BJI45" s="37"/>
      <c r="BJJ45" s="37"/>
      <c r="BJK45" s="37"/>
      <c r="BJL45" s="37"/>
      <c r="BJM45" s="37"/>
      <c r="BJN45" s="37"/>
      <c r="BJO45" s="37"/>
      <c r="BJP45" s="37"/>
      <c r="BJQ45" s="37"/>
      <c r="BJR45" s="37"/>
      <c r="BJS45" s="37"/>
      <c r="BJT45" s="37"/>
      <c r="BJU45" s="37"/>
      <c r="BJV45" s="37"/>
      <c r="BJW45" s="37"/>
      <c r="BJX45" s="37"/>
      <c r="BJY45" s="37"/>
      <c r="BJZ45" s="37"/>
      <c r="BKA45" s="37"/>
      <c r="BKB45" s="37"/>
      <c r="BKC45" s="37"/>
      <c r="BKD45" s="37"/>
      <c r="BKE45" s="37"/>
      <c r="BKF45" s="37"/>
      <c r="BKG45" s="37"/>
      <c r="BKH45" s="37"/>
      <c r="BKI45" s="37"/>
      <c r="BKJ45" s="37"/>
      <c r="BKK45" s="37"/>
      <c r="BKL45" s="37"/>
      <c r="BKM45" s="37"/>
      <c r="BKN45" s="37"/>
      <c r="BKO45" s="37"/>
      <c r="BKP45" s="37"/>
      <c r="BKQ45" s="37"/>
      <c r="BKR45" s="37"/>
      <c r="BKS45" s="37"/>
      <c r="BKT45" s="37"/>
      <c r="BKU45" s="37"/>
      <c r="BKV45" s="37"/>
      <c r="BKW45" s="37"/>
      <c r="BKX45" s="37"/>
      <c r="BKY45" s="37"/>
      <c r="BKZ45" s="37"/>
      <c r="BLA45" s="37"/>
      <c r="BLB45" s="37"/>
      <c r="BLC45" s="37"/>
      <c r="BLD45" s="37"/>
      <c r="BLE45" s="37"/>
      <c r="BLF45" s="37"/>
      <c r="BLG45" s="37"/>
      <c r="BLH45" s="37"/>
      <c r="BLI45" s="37"/>
      <c r="BLJ45" s="37"/>
      <c r="BLK45" s="37"/>
      <c r="BLL45" s="37"/>
      <c r="BLM45" s="37"/>
      <c r="BLN45" s="37"/>
      <c r="BLO45" s="37"/>
      <c r="BLP45" s="37"/>
      <c r="BLQ45" s="37"/>
      <c r="BLR45" s="37"/>
      <c r="BLS45" s="37"/>
      <c r="BLT45" s="37"/>
      <c r="BLU45" s="37"/>
      <c r="BLV45" s="37"/>
      <c r="BLW45" s="37"/>
      <c r="BLX45" s="37"/>
      <c r="BLY45" s="37"/>
      <c r="BLZ45" s="37"/>
      <c r="BMA45" s="37"/>
      <c r="BMB45" s="37"/>
      <c r="BMC45" s="37"/>
      <c r="BMD45" s="37"/>
      <c r="BME45" s="37"/>
      <c r="BMF45" s="37"/>
      <c r="BMG45" s="37"/>
      <c r="BMH45" s="37"/>
      <c r="BMI45" s="37"/>
      <c r="BMJ45" s="37"/>
      <c r="BMK45" s="37"/>
      <c r="BML45" s="37"/>
      <c r="BMM45" s="37"/>
      <c r="BMN45" s="37"/>
      <c r="BMO45" s="37"/>
      <c r="BMP45" s="37"/>
      <c r="BMQ45" s="37"/>
      <c r="BMR45" s="37"/>
      <c r="BMS45" s="37"/>
      <c r="BMT45" s="37"/>
      <c r="BMU45" s="37"/>
      <c r="BMV45" s="37"/>
      <c r="BMW45" s="37"/>
      <c r="BMX45" s="37"/>
      <c r="BMY45" s="37"/>
      <c r="BMZ45" s="37"/>
      <c r="BNA45" s="37"/>
      <c r="BNB45" s="37"/>
      <c r="BNC45" s="37"/>
      <c r="BND45" s="37"/>
      <c r="BNE45" s="37"/>
      <c r="BNF45" s="37"/>
      <c r="BNG45" s="37"/>
      <c r="BNH45" s="37"/>
      <c r="BNI45" s="37"/>
      <c r="BNJ45" s="37"/>
      <c r="BNK45" s="37"/>
      <c r="BNL45" s="37"/>
      <c r="BNM45" s="37"/>
      <c r="BNN45" s="37"/>
      <c r="BNO45" s="37"/>
      <c r="BNP45" s="37"/>
      <c r="BNQ45" s="37"/>
      <c r="BNR45" s="37"/>
      <c r="BNS45" s="37"/>
      <c r="BNT45" s="37"/>
      <c r="BNU45" s="37"/>
      <c r="BNV45" s="37"/>
      <c r="BNW45" s="37"/>
      <c r="BNX45" s="37"/>
      <c r="BNY45" s="37"/>
      <c r="BNZ45" s="37"/>
      <c r="BOA45" s="37"/>
      <c r="BOB45" s="37"/>
      <c r="BOC45" s="37"/>
      <c r="BOD45" s="37"/>
      <c r="BOE45" s="37"/>
      <c r="BOF45" s="37"/>
      <c r="BOG45" s="37"/>
      <c r="BOH45" s="37"/>
      <c r="BOI45" s="37"/>
      <c r="BOJ45" s="37"/>
      <c r="BOK45" s="37"/>
      <c r="BOL45" s="37"/>
      <c r="BOM45" s="37"/>
      <c r="BON45" s="37"/>
      <c r="BOO45" s="37"/>
      <c r="BOP45" s="37"/>
      <c r="BOQ45" s="37"/>
      <c r="BOR45" s="37"/>
      <c r="BOS45" s="37"/>
      <c r="BOT45" s="37"/>
      <c r="BOU45" s="37"/>
      <c r="BOV45" s="37"/>
      <c r="BOW45" s="37"/>
      <c r="BOX45" s="37"/>
      <c r="BOY45" s="37"/>
      <c r="BOZ45" s="37"/>
      <c r="BPA45" s="37"/>
      <c r="BPB45" s="37"/>
      <c r="BPC45" s="37"/>
      <c r="BPD45" s="37"/>
      <c r="BPE45" s="37"/>
      <c r="BPF45" s="37"/>
      <c r="BPG45" s="37"/>
      <c r="BPH45" s="37"/>
      <c r="BPI45" s="37"/>
      <c r="BPJ45" s="37"/>
      <c r="BPK45" s="37"/>
      <c r="BPL45" s="37"/>
      <c r="BPM45" s="37"/>
      <c r="BPN45" s="37"/>
      <c r="BPO45" s="37"/>
      <c r="BPP45" s="37"/>
      <c r="BPQ45" s="37"/>
      <c r="BPR45" s="37"/>
      <c r="BPS45" s="37"/>
      <c r="BPT45" s="37"/>
      <c r="BPU45" s="37"/>
      <c r="BPV45" s="37"/>
      <c r="BPW45" s="37"/>
      <c r="BPX45" s="37"/>
      <c r="BPY45" s="37"/>
      <c r="BPZ45" s="37"/>
      <c r="BQA45" s="37"/>
      <c r="BQB45" s="37"/>
      <c r="BQC45" s="37"/>
      <c r="BQD45" s="37"/>
      <c r="BQE45" s="37"/>
      <c r="BQF45" s="37"/>
      <c r="BQG45" s="37"/>
      <c r="BQH45" s="37"/>
      <c r="BQI45" s="37"/>
      <c r="BQJ45" s="37"/>
      <c r="BQK45" s="37"/>
      <c r="BQL45" s="37"/>
      <c r="BQM45" s="37"/>
      <c r="BQN45" s="37"/>
      <c r="BQO45" s="37"/>
      <c r="BQP45" s="37"/>
      <c r="BQQ45" s="37"/>
      <c r="BQR45" s="37"/>
      <c r="BQS45" s="37"/>
      <c r="BQT45" s="37"/>
      <c r="BQU45" s="37"/>
      <c r="BQV45" s="37"/>
      <c r="BQW45" s="37"/>
      <c r="BQX45" s="37"/>
      <c r="BQY45" s="37"/>
      <c r="BQZ45" s="37"/>
      <c r="BRA45" s="37"/>
      <c r="BRB45" s="37"/>
      <c r="BRC45" s="37"/>
      <c r="BRD45" s="37"/>
      <c r="BRE45" s="37"/>
      <c r="BRF45" s="37"/>
      <c r="BRG45" s="37"/>
      <c r="BRH45" s="37"/>
      <c r="BRI45" s="37"/>
      <c r="BRJ45" s="37"/>
      <c r="BRK45" s="37"/>
      <c r="BRL45" s="37"/>
      <c r="BRM45" s="37"/>
      <c r="BRN45" s="37"/>
      <c r="BRO45" s="37"/>
      <c r="BRP45" s="37"/>
      <c r="BRQ45" s="37"/>
      <c r="BRR45" s="37"/>
      <c r="BRS45" s="37"/>
      <c r="BRT45" s="37"/>
      <c r="BRU45" s="37"/>
      <c r="BRV45" s="37"/>
      <c r="BRW45" s="37"/>
      <c r="BRX45" s="37"/>
      <c r="BRY45" s="37"/>
      <c r="BRZ45" s="37"/>
      <c r="BSA45" s="37"/>
      <c r="BSB45" s="37"/>
      <c r="BSC45" s="37"/>
      <c r="BSD45" s="37"/>
      <c r="BSE45" s="37"/>
      <c r="BSF45" s="37"/>
      <c r="BSG45" s="37"/>
      <c r="BSH45" s="37"/>
      <c r="BSI45" s="37"/>
      <c r="BSJ45" s="37"/>
      <c r="BSK45" s="37"/>
      <c r="BSL45" s="37"/>
      <c r="BSM45" s="37"/>
      <c r="BSN45" s="37"/>
      <c r="BSO45" s="37"/>
      <c r="BSP45" s="37"/>
      <c r="BSQ45" s="37"/>
      <c r="BSR45" s="37"/>
      <c r="BSS45" s="37"/>
      <c r="BST45" s="37"/>
      <c r="BSU45" s="37"/>
      <c r="BSV45" s="37"/>
      <c r="BSW45" s="37"/>
      <c r="BSX45" s="37"/>
      <c r="BSY45" s="37"/>
      <c r="BSZ45" s="37"/>
      <c r="BTA45" s="37"/>
      <c r="BTB45" s="37"/>
      <c r="BTC45" s="37"/>
      <c r="BTD45" s="37"/>
      <c r="BTE45" s="37"/>
      <c r="BTF45" s="37"/>
      <c r="BTG45" s="37"/>
      <c r="BTH45" s="37"/>
      <c r="BTI45" s="37"/>
      <c r="BTJ45" s="37"/>
      <c r="BTK45" s="37"/>
      <c r="BTL45" s="37"/>
      <c r="BTM45" s="37"/>
      <c r="BTN45" s="37"/>
      <c r="BTO45" s="37"/>
      <c r="BTP45" s="37"/>
      <c r="BTQ45" s="37"/>
      <c r="BTR45" s="37"/>
      <c r="BTS45" s="37"/>
      <c r="BTT45" s="37"/>
      <c r="BTU45" s="37"/>
      <c r="BTV45" s="37"/>
      <c r="BTW45" s="37"/>
      <c r="BTX45" s="37"/>
      <c r="BTY45" s="37"/>
      <c r="BTZ45" s="37"/>
      <c r="BUA45" s="37"/>
      <c r="BUB45" s="37"/>
      <c r="BUC45" s="37"/>
      <c r="BUD45" s="37"/>
      <c r="BUE45" s="37"/>
      <c r="BUF45" s="37"/>
      <c r="BUG45" s="37"/>
      <c r="BUH45" s="37"/>
      <c r="BUI45" s="37"/>
      <c r="BUJ45" s="37"/>
      <c r="BUK45" s="37"/>
      <c r="BUL45" s="37"/>
      <c r="BUM45" s="37"/>
      <c r="BUN45" s="37"/>
      <c r="BUO45" s="37"/>
      <c r="BUP45" s="37"/>
      <c r="BUQ45" s="37"/>
      <c r="BUR45" s="37"/>
      <c r="BUS45" s="37"/>
      <c r="BUT45" s="37"/>
      <c r="BUU45" s="37"/>
      <c r="BUV45" s="37"/>
      <c r="BUW45" s="37"/>
      <c r="BUX45" s="37"/>
      <c r="BUY45" s="37"/>
      <c r="BUZ45" s="37"/>
      <c r="BVA45" s="37"/>
      <c r="BVB45" s="37"/>
      <c r="BVC45" s="37"/>
      <c r="BVD45" s="37"/>
      <c r="BVE45" s="37"/>
      <c r="BVF45" s="37"/>
      <c r="BVG45" s="37"/>
      <c r="BVH45" s="37"/>
      <c r="BVI45" s="37"/>
      <c r="BVJ45" s="37"/>
      <c r="BVK45" s="37"/>
      <c r="BVL45" s="37"/>
      <c r="BVM45" s="37"/>
      <c r="BVN45" s="37"/>
      <c r="BVO45" s="37"/>
      <c r="BVP45" s="37"/>
      <c r="BVQ45" s="37"/>
      <c r="BVR45" s="37"/>
      <c r="BVS45" s="37"/>
      <c r="BVT45" s="37"/>
      <c r="BVU45" s="37"/>
      <c r="BVV45" s="37"/>
      <c r="BVW45" s="37"/>
      <c r="BVX45" s="37"/>
      <c r="BVY45" s="37"/>
      <c r="BVZ45" s="37"/>
      <c r="BWA45" s="37"/>
      <c r="BWB45" s="37"/>
      <c r="BWC45" s="37"/>
      <c r="BWD45" s="37"/>
      <c r="BWE45" s="37"/>
      <c r="BWF45" s="37"/>
      <c r="BWG45" s="37"/>
      <c r="BWH45" s="37"/>
      <c r="BWI45" s="37"/>
      <c r="BWJ45" s="37"/>
      <c r="BWK45" s="37"/>
      <c r="BWL45" s="37"/>
      <c r="BWM45" s="37"/>
      <c r="BWN45" s="37"/>
      <c r="BWO45" s="37"/>
      <c r="BWP45" s="37"/>
      <c r="BWQ45" s="37"/>
      <c r="BWR45" s="37"/>
      <c r="BWS45" s="37"/>
      <c r="BWT45" s="37"/>
      <c r="BWU45" s="37"/>
      <c r="BWV45" s="37"/>
      <c r="BWW45" s="37"/>
      <c r="BWX45" s="37"/>
      <c r="BWY45" s="37"/>
      <c r="BWZ45" s="37"/>
      <c r="BXA45" s="37"/>
      <c r="BXB45" s="37"/>
      <c r="BXC45" s="37"/>
      <c r="BXD45" s="37"/>
      <c r="BXE45" s="37"/>
      <c r="BXF45" s="37"/>
      <c r="BXG45" s="37"/>
      <c r="BXH45" s="37"/>
      <c r="BXI45" s="37"/>
      <c r="BXJ45" s="37"/>
      <c r="BXK45" s="37"/>
      <c r="BXL45" s="37"/>
      <c r="BXM45" s="37"/>
      <c r="BXN45" s="37"/>
      <c r="BXO45" s="37"/>
      <c r="BXP45" s="37"/>
      <c r="BXQ45" s="37"/>
      <c r="BXR45" s="37"/>
      <c r="BXS45" s="37"/>
      <c r="BXT45" s="37"/>
      <c r="BXU45" s="37"/>
      <c r="BXV45" s="37"/>
      <c r="BXW45" s="37"/>
      <c r="BXX45" s="37"/>
      <c r="BXY45" s="37"/>
      <c r="BXZ45" s="37"/>
      <c r="BYA45" s="37"/>
      <c r="BYB45" s="37"/>
      <c r="BYC45" s="37"/>
      <c r="BYD45" s="37"/>
      <c r="BYE45" s="37"/>
      <c r="BYF45" s="37"/>
      <c r="BYG45" s="37"/>
      <c r="BYH45" s="37"/>
      <c r="BYI45" s="37"/>
      <c r="BYJ45" s="37"/>
      <c r="BYK45" s="37"/>
      <c r="BYL45" s="37"/>
      <c r="BYM45" s="37"/>
      <c r="BYN45" s="37"/>
      <c r="BYO45" s="37"/>
      <c r="BYP45" s="37"/>
      <c r="BYQ45" s="37"/>
      <c r="BYR45" s="37"/>
      <c r="BYS45" s="37"/>
      <c r="BYT45" s="37"/>
      <c r="BYU45" s="37"/>
      <c r="BYV45" s="37"/>
      <c r="BYW45" s="37"/>
      <c r="BYX45" s="37"/>
      <c r="BYY45" s="37"/>
      <c r="BYZ45" s="37"/>
      <c r="BZA45" s="37"/>
      <c r="BZB45" s="37"/>
      <c r="BZC45" s="37"/>
      <c r="BZD45" s="37"/>
      <c r="BZE45" s="37"/>
      <c r="BZF45" s="37"/>
      <c r="BZG45" s="37"/>
      <c r="BZH45" s="37"/>
      <c r="BZI45" s="37"/>
      <c r="BZJ45" s="37"/>
      <c r="BZK45" s="37"/>
      <c r="BZL45" s="37"/>
      <c r="BZM45" s="37"/>
      <c r="BZN45" s="37"/>
      <c r="BZO45" s="37"/>
      <c r="BZP45" s="37"/>
      <c r="BZQ45" s="37"/>
      <c r="BZR45" s="37"/>
      <c r="BZS45" s="37"/>
      <c r="BZT45" s="37"/>
      <c r="BZU45" s="37"/>
      <c r="BZV45" s="37"/>
      <c r="BZW45" s="37"/>
      <c r="BZX45" s="37"/>
      <c r="BZY45" s="37"/>
      <c r="BZZ45" s="37"/>
      <c r="CAA45" s="37"/>
      <c r="CAB45" s="37"/>
      <c r="CAC45" s="37"/>
      <c r="CAD45" s="37"/>
      <c r="CAE45" s="37"/>
      <c r="CAF45" s="37"/>
      <c r="CAG45" s="37"/>
      <c r="CAH45" s="37"/>
      <c r="CAI45" s="37"/>
      <c r="CAJ45" s="37"/>
      <c r="CAK45" s="37"/>
      <c r="CAL45" s="37"/>
      <c r="CAM45" s="37"/>
      <c r="CAN45" s="37"/>
      <c r="CAO45" s="37"/>
      <c r="CAP45" s="37"/>
      <c r="CAQ45" s="37"/>
      <c r="CAR45" s="37"/>
      <c r="CAS45" s="37"/>
      <c r="CAT45" s="37"/>
      <c r="CAU45" s="37"/>
      <c r="CAV45" s="37"/>
      <c r="CAW45" s="37"/>
      <c r="CAX45" s="37"/>
      <c r="CAY45" s="37"/>
      <c r="CAZ45" s="37"/>
      <c r="CBA45" s="37"/>
      <c r="CBB45" s="37"/>
      <c r="CBC45" s="37"/>
      <c r="CBD45" s="37"/>
      <c r="CBE45" s="37"/>
      <c r="CBF45" s="37"/>
      <c r="CBG45" s="37"/>
      <c r="CBH45" s="37"/>
      <c r="CBI45" s="37"/>
      <c r="CBJ45" s="37"/>
      <c r="CBK45" s="37"/>
      <c r="CBL45" s="37"/>
      <c r="CBM45" s="37"/>
      <c r="CBN45" s="37"/>
      <c r="CBO45" s="37"/>
      <c r="CBP45" s="37"/>
      <c r="CBQ45" s="37"/>
      <c r="CBR45" s="37"/>
      <c r="CBS45" s="37"/>
      <c r="CBT45" s="37"/>
      <c r="CBU45" s="37"/>
      <c r="CBV45" s="37"/>
      <c r="CBW45" s="37"/>
      <c r="CBX45" s="37"/>
      <c r="CBY45" s="37"/>
      <c r="CBZ45" s="37"/>
      <c r="CCA45" s="37"/>
      <c r="CCB45" s="37"/>
      <c r="CCC45" s="37"/>
      <c r="CCD45" s="37"/>
      <c r="CCE45" s="37"/>
      <c r="CCF45" s="37"/>
      <c r="CCG45" s="37"/>
      <c r="CCH45" s="37"/>
      <c r="CCI45" s="37"/>
      <c r="CCJ45" s="37"/>
      <c r="CCK45" s="37"/>
      <c r="CCL45" s="37"/>
      <c r="CCM45" s="37"/>
      <c r="CCN45" s="37"/>
      <c r="CCO45" s="37"/>
      <c r="CCP45" s="37"/>
      <c r="CCQ45" s="37"/>
      <c r="CCR45" s="37"/>
      <c r="CCS45" s="37"/>
      <c r="CCT45" s="37"/>
      <c r="CCU45" s="37"/>
      <c r="CCV45" s="37"/>
      <c r="CCW45" s="37"/>
      <c r="CCX45" s="37"/>
      <c r="CCY45" s="37"/>
      <c r="CCZ45" s="37"/>
      <c r="CDA45" s="37"/>
      <c r="CDB45" s="37"/>
      <c r="CDC45" s="37"/>
      <c r="CDD45" s="37"/>
      <c r="CDE45" s="37"/>
      <c r="CDF45" s="37"/>
      <c r="CDG45" s="37"/>
      <c r="CDH45" s="37"/>
      <c r="CDI45" s="37"/>
      <c r="CDJ45" s="37"/>
      <c r="CDK45" s="37"/>
      <c r="CDL45" s="37"/>
      <c r="CDM45" s="37"/>
      <c r="CDN45" s="37"/>
      <c r="CDO45" s="37"/>
      <c r="CDP45" s="37"/>
      <c r="CDQ45" s="37"/>
      <c r="CDR45" s="37"/>
      <c r="CDS45" s="37"/>
      <c r="CDT45" s="37"/>
      <c r="CDU45" s="37"/>
      <c r="CDV45" s="37"/>
      <c r="CDW45" s="37"/>
      <c r="CDX45" s="37"/>
      <c r="CDY45" s="37"/>
      <c r="CDZ45" s="37"/>
      <c r="CEA45" s="37"/>
      <c r="CEB45" s="37"/>
      <c r="CEC45" s="37"/>
      <c r="CED45" s="37"/>
      <c r="CEE45" s="37"/>
      <c r="CEF45" s="37"/>
      <c r="CEG45" s="37"/>
      <c r="CEH45" s="37"/>
      <c r="CEI45" s="37"/>
      <c r="CEJ45" s="37"/>
      <c r="CEK45" s="37"/>
      <c r="CEL45" s="37"/>
      <c r="CEM45" s="37"/>
      <c r="CEN45" s="37"/>
      <c r="CEO45" s="37"/>
      <c r="CEP45" s="37"/>
      <c r="CEQ45" s="37"/>
      <c r="CER45" s="37"/>
      <c r="CES45" s="37"/>
      <c r="CET45" s="37"/>
      <c r="CEU45" s="37"/>
      <c r="CEV45" s="37"/>
      <c r="CEW45" s="37"/>
      <c r="CEX45" s="37"/>
      <c r="CEY45" s="37"/>
      <c r="CEZ45" s="37"/>
      <c r="CFA45" s="37"/>
      <c r="CFB45" s="37"/>
      <c r="CFC45" s="37"/>
      <c r="CFD45" s="37"/>
      <c r="CFE45" s="37"/>
      <c r="CFF45" s="37"/>
      <c r="CFG45" s="37"/>
      <c r="CFH45" s="37"/>
      <c r="CFI45" s="37"/>
      <c r="CFJ45" s="37"/>
      <c r="CFK45" s="37"/>
      <c r="CFL45" s="37"/>
      <c r="CFM45" s="37"/>
      <c r="CFN45" s="37"/>
      <c r="CFO45" s="37"/>
      <c r="CFP45" s="37"/>
      <c r="CFQ45" s="37"/>
      <c r="CFR45" s="37"/>
      <c r="CFS45" s="37"/>
      <c r="CFT45" s="37"/>
      <c r="CFU45" s="37"/>
      <c r="CFV45" s="37"/>
      <c r="CFW45" s="37"/>
      <c r="CFX45" s="37"/>
      <c r="CFY45" s="37"/>
      <c r="CFZ45" s="37"/>
      <c r="CGA45" s="37"/>
      <c r="CGB45" s="37"/>
      <c r="CGC45" s="37"/>
      <c r="CGD45" s="37"/>
      <c r="CGE45" s="37"/>
      <c r="CGF45" s="37"/>
      <c r="CGG45" s="37"/>
      <c r="CGH45" s="37"/>
      <c r="CGI45" s="37"/>
      <c r="CGJ45" s="37"/>
      <c r="CGK45" s="37"/>
      <c r="CGL45" s="37"/>
      <c r="CGM45" s="37"/>
      <c r="CGN45" s="37"/>
      <c r="CGO45" s="37"/>
      <c r="CGP45" s="37"/>
      <c r="CGQ45" s="37"/>
      <c r="CGR45" s="37"/>
      <c r="CGS45" s="37"/>
      <c r="CGT45" s="37"/>
      <c r="CGU45" s="37"/>
      <c r="CGV45" s="37"/>
      <c r="CGW45" s="37"/>
      <c r="CGX45" s="37"/>
      <c r="CGY45" s="37"/>
      <c r="CGZ45" s="37"/>
      <c r="CHA45" s="37"/>
      <c r="CHB45" s="37"/>
      <c r="CHC45" s="37"/>
      <c r="CHD45" s="37"/>
      <c r="CHE45" s="37"/>
      <c r="CHF45" s="37"/>
      <c r="CHG45" s="37"/>
      <c r="CHH45" s="37"/>
      <c r="CHI45" s="37"/>
      <c r="CHJ45" s="37"/>
      <c r="CHK45" s="37"/>
      <c r="CHL45" s="37"/>
      <c r="CHM45" s="37"/>
      <c r="CHN45" s="37"/>
      <c r="CHO45" s="37"/>
      <c r="CHP45" s="37"/>
      <c r="CHQ45" s="37"/>
      <c r="CHR45" s="37"/>
      <c r="CHS45" s="37"/>
      <c r="CHT45" s="37"/>
      <c r="CHU45" s="37"/>
      <c r="CHV45" s="37"/>
      <c r="CHW45" s="37"/>
      <c r="CHX45" s="37"/>
      <c r="CHY45" s="37"/>
      <c r="CHZ45" s="37"/>
      <c r="CIA45" s="37"/>
      <c r="CIB45" s="37"/>
      <c r="CIC45" s="37"/>
      <c r="CID45" s="37"/>
      <c r="CIE45" s="37"/>
      <c r="CIF45" s="37"/>
      <c r="CIG45" s="37"/>
      <c r="CIH45" s="37"/>
      <c r="CII45" s="37"/>
      <c r="CIJ45" s="37"/>
      <c r="CIK45" s="37"/>
      <c r="CIL45" s="37"/>
      <c r="CIM45" s="37"/>
      <c r="CIN45" s="37"/>
      <c r="CIO45" s="37"/>
      <c r="CIP45" s="37"/>
      <c r="CIQ45" s="37"/>
      <c r="CIR45" s="37"/>
      <c r="CIS45" s="37"/>
      <c r="CIT45" s="37"/>
      <c r="CIU45" s="37"/>
      <c r="CIV45" s="37"/>
      <c r="CIW45" s="37"/>
      <c r="CIX45" s="37"/>
      <c r="CIY45" s="37"/>
      <c r="CIZ45" s="37"/>
      <c r="CJA45" s="37"/>
      <c r="CJB45" s="37"/>
      <c r="CJC45" s="37"/>
      <c r="CJD45" s="37"/>
      <c r="CJE45" s="37"/>
      <c r="CJF45" s="37"/>
      <c r="CJG45" s="37"/>
      <c r="CJH45" s="37"/>
      <c r="CJI45" s="37"/>
      <c r="CJJ45" s="37"/>
      <c r="CJK45" s="37"/>
      <c r="CJL45" s="37"/>
      <c r="CJM45" s="37"/>
      <c r="CJN45" s="37"/>
      <c r="CJO45" s="37"/>
      <c r="CJP45" s="37"/>
      <c r="CJQ45" s="37"/>
      <c r="CJR45" s="37"/>
      <c r="CJS45" s="37"/>
      <c r="CJT45" s="37"/>
      <c r="CJU45" s="37"/>
      <c r="CJV45" s="37"/>
      <c r="CJW45" s="37"/>
      <c r="CJX45" s="37"/>
      <c r="CJY45" s="37"/>
      <c r="CJZ45" s="37"/>
      <c r="CKA45" s="37"/>
      <c r="CKB45" s="37"/>
      <c r="CKC45" s="37"/>
      <c r="CKD45" s="37"/>
      <c r="CKE45" s="37"/>
      <c r="CKF45" s="37"/>
      <c r="CKG45" s="37"/>
      <c r="CKH45" s="37"/>
      <c r="CKI45" s="37"/>
      <c r="CKJ45" s="37"/>
      <c r="CKK45" s="37"/>
      <c r="CKL45" s="37"/>
      <c r="CKM45" s="37"/>
      <c r="CKN45" s="37"/>
      <c r="CKO45" s="37"/>
      <c r="CKP45" s="37"/>
      <c r="CKQ45" s="37"/>
      <c r="CKR45" s="37"/>
      <c r="CKS45" s="37"/>
      <c r="CKT45" s="37"/>
      <c r="CKU45" s="37"/>
      <c r="CKV45" s="37"/>
      <c r="CKW45" s="37"/>
      <c r="CKX45" s="37"/>
      <c r="CKY45" s="37"/>
      <c r="CKZ45" s="37"/>
      <c r="CLA45" s="37"/>
      <c r="CLB45" s="37"/>
      <c r="CLC45" s="37"/>
      <c r="CLD45" s="37"/>
      <c r="CLE45" s="37"/>
      <c r="CLF45" s="37"/>
      <c r="CLG45" s="37"/>
      <c r="CLH45" s="37"/>
      <c r="CLI45" s="37"/>
      <c r="CLJ45" s="37"/>
      <c r="CLK45" s="37"/>
      <c r="CLL45" s="37"/>
      <c r="CLM45" s="37"/>
      <c r="CLN45" s="37"/>
      <c r="CLO45" s="37"/>
      <c r="CLP45" s="37"/>
      <c r="CLQ45" s="37"/>
      <c r="CLR45" s="37"/>
      <c r="CLS45" s="37"/>
      <c r="CLT45" s="37"/>
      <c r="CLU45" s="37"/>
      <c r="CLV45" s="37"/>
      <c r="CLW45" s="37"/>
      <c r="CLX45" s="37"/>
      <c r="CLY45" s="37"/>
      <c r="CLZ45" s="37"/>
      <c r="CMA45" s="37"/>
      <c r="CMB45" s="37"/>
      <c r="CMC45" s="37"/>
      <c r="CMD45" s="37"/>
      <c r="CME45" s="37"/>
      <c r="CMF45" s="37"/>
      <c r="CMG45" s="37"/>
      <c r="CMH45" s="37"/>
      <c r="CMI45" s="37"/>
      <c r="CMJ45" s="37"/>
      <c r="CMK45" s="37"/>
      <c r="CML45" s="37"/>
      <c r="CMM45" s="37"/>
      <c r="CMN45" s="37"/>
      <c r="CMO45" s="37"/>
      <c r="CMP45" s="37"/>
      <c r="CMQ45" s="37"/>
      <c r="CMR45" s="37"/>
      <c r="CMS45" s="37"/>
      <c r="CMT45" s="37"/>
      <c r="CMU45" s="37"/>
      <c r="CMV45" s="37"/>
      <c r="CMW45" s="37"/>
      <c r="CMX45" s="37"/>
      <c r="CMY45" s="37"/>
      <c r="CMZ45" s="37"/>
      <c r="CNA45" s="37"/>
      <c r="CNB45" s="37"/>
      <c r="CNC45" s="37"/>
      <c r="CND45" s="37"/>
      <c r="CNE45" s="37"/>
      <c r="CNF45" s="37"/>
      <c r="CNG45" s="37"/>
      <c r="CNH45" s="37"/>
      <c r="CNI45" s="37"/>
      <c r="CNJ45" s="37"/>
      <c r="CNK45" s="37"/>
      <c r="CNL45" s="37"/>
      <c r="CNM45" s="37"/>
      <c r="CNN45" s="37"/>
      <c r="CNO45" s="37"/>
      <c r="CNP45" s="37"/>
      <c r="CNQ45" s="37"/>
      <c r="CNR45" s="37"/>
      <c r="CNS45" s="37"/>
      <c r="CNT45" s="37"/>
      <c r="CNU45" s="37"/>
      <c r="CNV45" s="37"/>
      <c r="CNW45" s="37"/>
      <c r="CNX45" s="37"/>
      <c r="CNY45" s="37"/>
      <c r="CNZ45" s="37"/>
      <c r="COA45" s="37"/>
      <c r="COB45" s="37"/>
      <c r="COC45" s="37"/>
      <c r="COD45" s="37"/>
      <c r="COE45" s="37"/>
      <c r="COF45" s="37"/>
      <c r="COG45" s="37"/>
      <c r="COH45" s="37"/>
      <c r="COI45" s="37"/>
      <c r="COJ45" s="37"/>
      <c r="COK45" s="37"/>
      <c r="COL45" s="37"/>
      <c r="COM45" s="37"/>
      <c r="CON45" s="37"/>
      <c r="COO45" s="37"/>
      <c r="COP45" s="37"/>
      <c r="COQ45" s="37"/>
      <c r="COR45" s="37"/>
      <c r="COS45" s="37"/>
      <c r="COT45" s="37"/>
      <c r="COU45" s="37"/>
      <c r="COV45" s="37"/>
      <c r="COW45" s="37"/>
      <c r="COX45" s="37"/>
      <c r="COY45" s="37"/>
      <c r="COZ45" s="37"/>
      <c r="CPA45" s="37"/>
      <c r="CPB45" s="37"/>
      <c r="CPC45" s="37"/>
      <c r="CPD45" s="37"/>
      <c r="CPE45" s="37"/>
      <c r="CPF45" s="37"/>
      <c r="CPG45" s="37"/>
      <c r="CPH45" s="37"/>
      <c r="CPI45" s="37"/>
      <c r="CPJ45" s="37"/>
      <c r="CPK45" s="37"/>
      <c r="CPL45" s="37"/>
      <c r="CPM45" s="37"/>
      <c r="CPN45" s="37"/>
      <c r="CPO45" s="37"/>
      <c r="CPP45" s="37"/>
      <c r="CPQ45" s="37"/>
      <c r="CPR45" s="37"/>
      <c r="CPS45" s="37"/>
      <c r="CPT45" s="37"/>
      <c r="CPU45" s="37"/>
      <c r="CPV45" s="37"/>
      <c r="CPW45" s="37"/>
      <c r="CPX45" s="37"/>
      <c r="CPY45" s="37"/>
      <c r="CPZ45" s="37"/>
      <c r="CQA45" s="37"/>
      <c r="CQB45" s="37"/>
      <c r="CQC45" s="37"/>
      <c r="CQD45" s="37"/>
      <c r="CQE45" s="37"/>
      <c r="CQF45" s="37"/>
      <c r="CQG45" s="37"/>
      <c r="CQH45" s="37"/>
      <c r="CQI45" s="37"/>
      <c r="CQJ45" s="37"/>
      <c r="CQK45" s="37"/>
      <c r="CQL45" s="37"/>
      <c r="CQM45" s="37"/>
      <c r="CQN45" s="37"/>
      <c r="CQO45" s="37"/>
      <c r="CQP45" s="37"/>
      <c r="CQQ45" s="37"/>
      <c r="CQR45" s="37"/>
      <c r="CQS45" s="37"/>
      <c r="CQT45" s="37"/>
      <c r="CQU45" s="37"/>
      <c r="CQV45" s="37"/>
      <c r="CQW45" s="37"/>
      <c r="CQX45" s="37"/>
      <c r="CQY45" s="37"/>
      <c r="CQZ45" s="37"/>
      <c r="CRA45" s="37"/>
      <c r="CRB45" s="37"/>
      <c r="CRC45" s="37"/>
      <c r="CRD45" s="37"/>
      <c r="CRE45" s="37"/>
      <c r="CRF45" s="37"/>
      <c r="CRG45" s="37"/>
      <c r="CRH45" s="37"/>
      <c r="CRI45" s="37"/>
      <c r="CRJ45" s="37"/>
      <c r="CRK45" s="37"/>
      <c r="CRL45" s="37"/>
      <c r="CRM45" s="37"/>
      <c r="CRN45" s="37"/>
      <c r="CRO45" s="37"/>
      <c r="CRP45" s="37"/>
      <c r="CRQ45" s="37"/>
      <c r="CRR45" s="37"/>
      <c r="CRS45" s="37"/>
      <c r="CRT45" s="37"/>
      <c r="CRU45" s="37"/>
      <c r="CRV45" s="37"/>
      <c r="CRW45" s="37"/>
      <c r="CRX45" s="37"/>
      <c r="CRY45" s="37"/>
      <c r="CRZ45" s="37"/>
      <c r="CSA45" s="37"/>
      <c r="CSB45" s="37"/>
      <c r="CSC45" s="37"/>
      <c r="CSD45" s="37"/>
      <c r="CSE45" s="37"/>
      <c r="CSF45" s="37"/>
      <c r="CSG45" s="37"/>
      <c r="CSH45" s="37"/>
      <c r="CSI45" s="37"/>
      <c r="CSJ45" s="37"/>
      <c r="CSK45" s="37"/>
      <c r="CSL45" s="37"/>
      <c r="CSM45" s="37"/>
      <c r="CSN45" s="37"/>
      <c r="CSO45" s="37"/>
      <c r="CSP45" s="37"/>
      <c r="CSQ45" s="37"/>
      <c r="CSR45" s="37"/>
      <c r="CSS45" s="37"/>
      <c r="CST45" s="37"/>
      <c r="CSU45" s="37"/>
      <c r="CSV45" s="37"/>
      <c r="CSW45" s="37"/>
      <c r="CSX45" s="37"/>
      <c r="CSY45" s="37"/>
      <c r="CSZ45" s="37"/>
      <c r="CTA45" s="37"/>
      <c r="CTB45" s="37"/>
      <c r="CTC45" s="37"/>
      <c r="CTD45" s="37"/>
      <c r="CTE45" s="37"/>
      <c r="CTF45" s="37"/>
      <c r="CTG45" s="37"/>
      <c r="CTH45" s="37"/>
      <c r="CTI45" s="37"/>
      <c r="CTJ45" s="37"/>
      <c r="CTK45" s="37"/>
      <c r="CTL45" s="37"/>
      <c r="CTM45" s="37"/>
      <c r="CTN45" s="37"/>
      <c r="CTO45" s="37"/>
      <c r="CTP45" s="37"/>
      <c r="CTQ45" s="37"/>
      <c r="CTR45" s="37"/>
      <c r="CTS45" s="37"/>
      <c r="CTT45" s="37"/>
      <c r="CTU45" s="37"/>
      <c r="CTV45" s="37"/>
      <c r="CTW45" s="37"/>
      <c r="CTX45" s="37"/>
      <c r="CTY45" s="37"/>
      <c r="CTZ45" s="37"/>
      <c r="CUA45" s="37"/>
      <c r="CUB45" s="37"/>
      <c r="CUC45" s="37"/>
      <c r="CUD45" s="37"/>
      <c r="CUE45" s="37"/>
      <c r="CUF45" s="37"/>
      <c r="CUG45" s="37"/>
      <c r="CUH45" s="37"/>
      <c r="CUI45" s="37"/>
      <c r="CUJ45" s="37"/>
      <c r="CUK45" s="37"/>
      <c r="CUL45" s="37"/>
      <c r="CUM45" s="37"/>
      <c r="CUN45" s="37"/>
      <c r="CUO45" s="37"/>
      <c r="CUP45" s="37"/>
      <c r="CUQ45" s="37"/>
      <c r="CUR45" s="37"/>
      <c r="CUS45" s="37"/>
      <c r="CUT45" s="37"/>
      <c r="CUU45" s="37"/>
      <c r="CUV45" s="37"/>
      <c r="CUW45" s="37"/>
      <c r="CUX45" s="37"/>
      <c r="CUY45" s="37"/>
      <c r="CUZ45" s="37"/>
      <c r="CVA45" s="37"/>
      <c r="CVB45" s="37"/>
      <c r="CVC45" s="37"/>
      <c r="CVD45" s="37"/>
      <c r="CVE45" s="37"/>
      <c r="CVF45" s="37"/>
      <c r="CVG45" s="37"/>
      <c r="CVH45" s="37"/>
      <c r="CVI45" s="37"/>
      <c r="CVJ45" s="37"/>
      <c r="CVK45" s="37"/>
      <c r="CVL45" s="37"/>
      <c r="CVM45" s="37"/>
      <c r="CVN45" s="37"/>
      <c r="CVO45" s="37"/>
      <c r="CVP45" s="37"/>
      <c r="CVQ45" s="37"/>
      <c r="CVR45" s="37"/>
      <c r="CVS45" s="37"/>
      <c r="CVT45" s="37"/>
      <c r="CVU45" s="37"/>
      <c r="CVV45" s="37"/>
      <c r="CVW45" s="37"/>
      <c r="CVX45" s="37"/>
      <c r="CVY45" s="37"/>
      <c r="CVZ45" s="37"/>
      <c r="CWA45" s="37"/>
      <c r="CWB45" s="37"/>
      <c r="CWC45" s="37"/>
      <c r="CWD45" s="37"/>
      <c r="CWE45" s="37"/>
      <c r="CWF45" s="37"/>
      <c r="CWG45" s="37"/>
      <c r="CWH45" s="37"/>
      <c r="CWI45" s="37"/>
      <c r="CWJ45" s="37"/>
      <c r="CWK45" s="37"/>
      <c r="CWL45" s="37"/>
      <c r="CWM45" s="37"/>
      <c r="CWN45" s="37"/>
      <c r="CWO45" s="37"/>
      <c r="CWP45" s="37"/>
      <c r="CWQ45" s="37"/>
      <c r="CWR45" s="37"/>
      <c r="CWS45" s="37"/>
      <c r="CWT45" s="37"/>
      <c r="CWU45" s="37"/>
      <c r="CWV45" s="37"/>
      <c r="CWW45" s="37"/>
      <c r="CWX45" s="37"/>
      <c r="CWY45" s="37"/>
      <c r="CWZ45" s="37"/>
      <c r="CXA45" s="37"/>
      <c r="CXB45" s="37"/>
      <c r="CXC45" s="37"/>
      <c r="CXD45" s="37"/>
      <c r="CXE45" s="37"/>
      <c r="CXF45" s="37"/>
      <c r="CXG45" s="37"/>
      <c r="CXH45" s="37"/>
      <c r="CXI45" s="37"/>
      <c r="CXJ45" s="37"/>
      <c r="CXK45" s="37"/>
      <c r="CXL45" s="37"/>
      <c r="CXM45" s="37"/>
      <c r="CXN45" s="37"/>
      <c r="CXO45" s="37"/>
      <c r="CXP45" s="37"/>
      <c r="CXQ45" s="37"/>
      <c r="CXR45" s="37"/>
      <c r="CXS45" s="37"/>
      <c r="CXT45" s="37"/>
      <c r="CXU45" s="37"/>
      <c r="CXV45" s="37"/>
      <c r="CXW45" s="37"/>
      <c r="CXX45" s="37"/>
      <c r="CXY45" s="37"/>
      <c r="CXZ45" s="37"/>
      <c r="CYA45" s="37"/>
      <c r="CYB45" s="37"/>
      <c r="CYC45" s="37"/>
      <c r="CYD45" s="37"/>
      <c r="CYE45" s="37"/>
      <c r="CYF45" s="37"/>
      <c r="CYG45" s="37"/>
      <c r="CYH45" s="37"/>
      <c r="CYI45" s="37"/>
      <c r="CYJ45" s="37"/>
      <c r="CYK45" s="37"/>
      <c r="CYL45" s="37"/>
      <c r="CYM45" s="37"/>
      <c r="CYN45" s="37"/>
      <c r="CYO45" s="37"/>
      <c r="CYP45" s="37"/>
      <c r="CYQ45" s="37"/>
      <c r="CYR45" s="37"/>
      <c r="CYS45" s="37"/>
      <c r="CYT45" s="37"/>
      <c r="CYU45" s="37"/>
      <c r="CYV45" s="37"/>
      <c r="CYW45" s="37"/>
      <c r="CYX45" s="37"/>
      <c r="CYY45" s="37"/>
      <c r="CYZ45" s="37"/>
      <c r="CZA45" s="37"/>
      <c r="CZB45" s="37"/>
      <c r="CZC45" s="37"/>
      <c r="CZD45" s="37"/>
      <c r="CZE45" s="37"/>
      <c r="CZF45" s="37"/>
      <c r="CZG45" s="37"/>
      <c r="CZH45" s="37"/>
      <c r="CZI45" s="37"/>
      <c r="CZJ45" s="37"/>
      <c r="CZK45" s="37"/>
      <c r="CZL45" s="37"/>
      <c r="CZM45" s="37"/>
      <c r="CZN45" s="37"/>
      <c r="CZO45" s="37"/>
      <c r="CZP45" s="37"/>
      <c r="CZQ45" s="37"/>
      <c r="CZR45" s="37"/>
      <c r="CZS45" s="37"/>
      <c r="CZT45" s="37"/>
      <c r="CZU45" s="37"/>
      <c r="CZV45" s="37"/>
      <c r="CZW45" s="37"/>
      <c r="CZX45" s="37"/>
      <c r="CZY45" s="37"/>
      <c r="CZZ45" s="37"/>
      <c r="DAA45" s="37"/>
      <c r="DAB45" s="37"/>
      <c r="DAC45" s="37"/>
      <c r="DAD45" s="37"/>
      <c r="DAE45" s="37"/>
      <c r="DAF45" s="37"/>
      <c r="DAG45" s="37"/>
      <c r="DAH45" s="37"/>
      <c r="DAI45" s="37"/>
      <c r="DAJ45" s="37"/>
      <c r="DAK45" s="37"/>
      <c r="DAL45" s="37"/>
      <c r="DAM45" s="37"/>
      <c r="DAN45" s="37"/>
      <c r="DAO45" s="37"/>
      <c r="DAP45" s="37"/>
      <c r="DAQ45" s="37"/>
      <c r="DAR45" s="37"/>
      <c r="DAS45" s="37"/>
      <c r="DAT45" s="37"/>
      <c r="DAU45" s="37"/>
      <c r="DAV45" s="37"/>
      <c r="DAW45" s="37"/>
      <c r="DAX45" s="37"/>
      <c r="DAY45" s="37"/>
      <c r="DAZ45" s="37"/>
      <c r="DBA45" s="37"/>
      <c r="DBB45" s="37"/>
      <c r="DBC45" s="37"/>
      <c r="DBD45" s="37"/>
      <c r="DBE45" s="37"/>
      <c r="DBF45" s="37"/>
      <c r="DBG45" s="37"/>
      <c r="DBH45" s="37"/>
      <c r="DBI45" s="37"/>
      <c r="DBJ45" s="37"/>
      <c r="DBK45" s="37"/>
      <c r="DBL45" s="37"/>
      <c r="DBM45" s="37"/>
      <c r="DBN45" s="37"/>
      <c r="DBO45" s="37"/>
      <c r="DBP45" s="37"/>
      <c r="DBQ45" s="37"/>
      <c r="DBR45" s="37"/>
      <c r="DBS45" s="37"/>
      <c r="DBT45" s="37"/>
      <c r="DBU45" s="37"/>
      <c r="DBV45" s="37"/>
      <c r="DBW45" s="37"/>
      <c r="DBX45" s="37"/>
      <c r="DBY45" s="37"/>
      <c r="DBZ45" s="37"/>
      <c r="DCA45" s="37"/>
      <c r="DCB45" s="37"/>
      <c r="DCC45" s="37"/>
      <c r="DCD45" s="37"/>
      <c r="DCE45" s="37"/>
      <c r="DCF45" s="37"/>
      <c r="DCG45" s="37"/>
      <c r="DCH45" s="37"/>
      <c r="DCI45" s="37"/>
      <c r="DCJ45" s="37"/>
      <c r="DCK45" s="37"/>
      <c r="DCL45" s="37"/>
      <c r="DCM45" s="37"/>
      <c r="DCN45" s="37"/>
      <c r="DCO45" s="37"/>
      <c r="DCP45" s="37"/>
      <c r="DCQ45" s="37"/>
      <c r="DCR45" s="37"/>
      <c r="DCS45" s="37"/>
      <c r="DCT45" s="37"/>
      <c r="DCU45" s="37"/>
      <c r="DCV45" s="37"/>
      <c r="DCW45" s="37"/>
      <c r="DCX45" s="37"/>
      <c r="DCY45" s="37"/>
      <c r="DCZ45" s="37"/>
      <c r="DDA45" s="37"/>
      <c r="DDB45" s="37"/>
      <c r="DDC45" s="37"/>
      <c r="DDD45" s="37"/>
      <c r="DDE45" s="37"/>
      <c r="DDF45" s="37"/>
      <c r="DDG45" s="37"/>
      <c r="DDH45" s="37"/>
      <c r="DDI45" s="37"/>
      <c r="DDJ45" s="37"/>
      <c r="DDK45" s="37"/>
      <c r="DDL45" s="37"/>
      <c r="DDM45" s="37"/>
      <c r="DDN45" s="37"/>
      <c r="DDO45" s="37"/>
      <c r="DDP45" s="37"/>
      <c r="DDQ45" s="37"/>
      <c r="DDR45" s="37"/>
      <c r="DDS45" s="37"/>
      <c r="DDT45" s="37"/>
      <c r="DDU45" s="37"/>
      <c r="DDV45" s="37"/>
      <c r="DDW45" s="37"/>
      <c r="DDX45" s="37"/>
      <c r="DDY45" s="37"/>
      <c r="DDZ45" s="37"/>
      <c r="DEA45" s="37"/>
      <c r="DEB45" s="37"/>
      <c r="DEC45" s="37"/>
      <c r="DED45" s="37"/>
      <c r="DEE45" s="37"/>
      <c r="DEF45" s="37"/>
      <c r="DEG45" s="37"/>
      <c r="DEH45" s="37"/>
      <c r="DEI45" s="37"/>
      <c r="DEJ45" s="37"/>
      <c r="DEK45" s="37"/>
      <c r="DEL45" s="37"/>
      <c r="DEM45" s="37"/>
      <c r="DEN45" s="37"/>
      <c r="DEO45" s="37"/>
      <c r="DEP45" s="37"/>
      <c r="DEQ45" s="37"/>
      <c r="DER45" s="37"/>
      <c r="DES45" s="37"/>
      <c r="DET45" s="37"/>
      <c r="DEU45" s="37"/>
      <c r="DEV45" s="37"/>
      <c r="DEW45" s="37"/>
      <c r="DEX45" s="37"/>
      <c r="DEY45" s="37"/>
      <c r="DEZ45" s="37"/>
      <c r="DFA45" s="37"/>
      <c r="DFB45" s="37"/>
      <c r="DFC45" s="37"/>
      <c r="DFD45" s="37"/>
      <c r="DFE45" s="37"/>
      <c r="DFF45" s="37"/>
      <c r="DFG45" s="37"/>
      <c r="DFH45" s="37"/>
      <c r="DFI45" s="37"/>
      <c r="DFJ45" s="37"/>
      <c r="DFK45" s="37"/>
      <c r="DFL45" s="37"/>
      <c r="DFM45" s="37"/>
      <c r="DFN45" s="37"/>
      <c r="DFO45" s="37"/>
      <c r="DFP45" s="37"/>
      <c r="DFQ45" s="37"/>
      <c r="DFR45" s="37"/>
      <c r="DFS45" s="37"/>
      <c r="DFT45" s="37"/>
      <c r="DFU45" s="37"/>
      <c r="DFV45" s="37"/>
      <c r="DFW45" s="37"/>
      <c r="DFX45" s="37"/>
      <c r="DFY45" s="37"/>
      <c r="DFZ45" s="37"/>
      <c r="DGA45" s="37"/>
      <c r="DGB45" s="37"/>
      <c r="DGC45" s="37"/>
      <c r="DGD45" s="37"/>
      <c r="DGE45" s="37"/>
      <c r="DGF45" s="37"/>
      <c r="DGG45" s="37"/>
      <c r="DGH45" s="37"/>
      <c r="DGI45" s="37"/>
      <c r="DGJ45" s="37"/>
      <c r="DGK45" s="37"/>
      <c r="DGL45" s="37"/>
      <c r="DGM45" s="37"/>
      <c r="DGN45" s="37"/>
      <c r="DGO45" s="37"/>
      <c r="DGP45" s="37"/>
      <c r="DGQ45" s="37"/>
      <c r="DGR45" s="37"/>
      <c r="DGS45" s="37"/>
      <c r="DGT45" s="37"/>
      <c r="DGU45" s="37"/>
      <c r="DGV45" s="37"/>
      <c r="DGW45" s="37"/>
      <c r="DGX45" s="37"/>
      <c r="DGY45" s="37"/>
      <c r="DGZ45" s="37"/>
      <c r="DHA45" s="37"/>
      <c r="DHB45" s="37"/>
      <c r="DHC45" s="37"/>
      <c r="DHD45" s="37"/>
      <c r="DHE45" s="37"/>
      <c r="DHF45" s="37"/>
      <c r="DHG45" s="37"/>
      <c r="DHH45" s="37"/>
      <c r="DHI45" s="37"/>
      <c r="DHJ45" s="37"/>
      <c r="DHK45" s="37"/>
      <c r="DHL45" s="37"/>
      <c r="DHM45" s="37"/>
      <c r="DHN45" s="37"/>
      <c r="DHO45" s="37"/>
      <c r="DHP45" s="37"/>
      <c r="DHQ45" s="37"/>
      <c r="DHR45" s="37"/>
      <c r="DHS45" s="37"/>
      <c r="DHT45" s="37"/>
      <c r="DHU45" s="37"/>
      <c r="DHV45" s="37"/>
      <c r="DHW45" s="37"/>
      <c r="DHX45" s="37"/>
      <c r="DHY45" s="37"/>
      <c r="DHZ45" s="37"/>
      <c r="DIA45" s="37"/>
      <c r="DIB45" s="37"/>
      <c r="DIC45" s="37"/>
      <c r="DID45" s="37"/>
      <c r="DIE45" s="37"/>
      <c r="DIF45" s="37"/>
      <c r="DIG45" s="37"/>
      <c r="DIH45" s="37"/>
      <c r="DII45" s="37"/>
      <c r="DIJ45" s="37"/>
      <c r="DIK45" s="37"/>
      <c r="DIL45" s="37"/>
      <c r="DIM45" s="37"/>
      <c r="DIN45" s="37"/>
      <c r="DIO45" s="37"/>
      <c r="DIP45" s="37"/>
      <c r="DIQ45" s="37"/>
      <c r="DIR45" s="37"/>
      <c r="DIS45" s="37"/>
      <c r="DIT45" s="37"/>
      <c r="DIU45" s="37"/>
      <c r="DIV45" s="37"/>
      <c r="DIW45" s="37"/>
      <c r="DIX45" s="37"/>
      <c r="DIY45" s="37"/>
      <c r="DIZ45" s="37"/>
      <c r="DJA45" s="37"/>
      <c r="DJB45" s="37"/>
      <c r="DJC45" s="37"/>
      <c r="DJD45" s="37"/>
      <c r="DJE45" s="37"/>
      <c r="DJF45" s="37"/>
      <c r="DJG45" s="37"/>
      <c r="DJH45" s="37"/>
      <c r="DJI45" s="37"/>
      <c r="DJJ45" s="37"/>
      <c r="DJK45" s="37"/>
      <c r="DJL45" s="37"/>
      <c r="DJM45" s="37"/>
      <c r="DJN45" s="37"/>
      <c r="DJO45" s="37"/>
      <c r="DJP45" s="37"/>
      <c r="DJQ45" s="37"/>
      <c r="DJR45" s="37"/>
      <c r="DJS45" s="37"/>
      <c r="DJT45" s="37"/>
      <c r="DJU45" s="37"/>
      <c r="DJV45" s="37"/>
      <c r="DJW45" s="37"/>
      <c r="DJX45" s="37"/>
      <c r="DJY45" s="37"/>
      <c r="DJZ45" s="37"/>
      <c r="DKA45" s="37"/>
      <c r="DKB45" s="37"/>
      <c r="DKC45" s="37"/>
      <c r="DKD45" s="37"/>
      <c r="DKE45" s="37"/>
      <c r="DKF45" s="37"/>
      <c r="DKG45" s="37"/>
      <c r="DKH45" s="37"/>
      <c r="DKI45" s="37"/>
      <c r="DKJ45" s="37"/>
      <c r="DKK45" s="37"/>
      <c r="DKL45" s="37"/>
      <c r="DKM45" s="37"/>
      <c r="DKN45" s="37"/>
      <c r="DKO45" s="37"/>
      <c r="DKP45" s="37"/>
      <c r="DKQ45" s="37"/>
      <c r="DKR45" s="37"/>
      <c r="DKS45" s="37"/>
      <c r="DKT45" s="37"/>
      <c r="DKU45" s="37"/>
      <c r="DKV45" s="37"/>
      <c r="DKW45" s="37"/>
      <c r="DKX45" s="37"/>
      <c r="DKY45" s="37"/>
      <c r="DKZ45" s="37"/>
      <c r="DLA45" s="37"/>
      <c r="DLB45" s="37"/>
      <c r="DLC45" s="37"/>
      <c r="DLD45" s="37"/>
      <c r="DLE45" s="37"/>
      <c r="DLF45" s="37"/>
      <c r="DLG45" s="37"/>
      <c r="DLH45" s="37"/>
      <c r="DLI45" s="37"/>
      <c r="DLJ45" s="37"/>
      <c r="DLK45" s="37"/>
      <c r="DLL45" s="37"/>
      <c r="DLM45" s="37"/>
      <c r="DLN45" s="37"/>
      <c r="DLO45" s="37"/>
      <c r="DLP45" s="37"/>
      <c r="DLQ45" s="37"/>
      <c r="DLR45" s="37"/>
      <c r="DLS45" s="37"/>
      <c r="DLT45" s="37"/>
      <c r="DLU45" s="37"/>
      <c r="DLV45" s="37"/>
      <c r="DLW45" s="37"/>
      <c r="DLX45" s="37"/>
      <c r="DLY45" s="37"/>
      <c r="DLZ45" s="37"/>
      <c r="DMA45" s="37"/>
      <c r="DMB45" s="37"/>
      <c r="DMC45" s="37"/>
      <c r="DMD45" s="37"/>
      <c r="DME45" s="37"/>
      <c r="DMF45" s="37"/>
      <c r="DMG45" s="37"/>
      <c r="DMH45" s="37"/>
      <c r="DMI45" s="37"/>
      <c r="DMJ45" s="37"/>
      <c r="DMK45" s="37"/>
      <c r="DML45" s="37"/>
      <c r="DMM45" s="37"/>
      <c r="DMN45" s="37"/>
      <c r="DMO45" s="37"/>
      <c r="DMP45" s="37"/>
      <c r="DMQ45" s="37"/>
      <c r="DMR45" s="37"/>
      <c r="DMS45" s="37"/>
      <c r="DMT45" s="37"/>
      <c r="DMU45" s="37"/>
      <c r="DMV45" s="37"/>
      <c r="DMW45" s="37"/>
      <c r="DMX45" s="37"/>
      <c r="DMY45" s="37"/>
      <c r="DMZ45" s="37"/>
      <c r="DNA45" s="37"/>
      <c r="DNB45" s="37"/>
      <c r="DNC45" s="37"/>
      <c r="DND45" s="37"/>
      <c r="DNE45" s="37"/>
      <c r="DNF45" s="37"/>
      <c r="DNG45" s="37"/>
      <c r="DNH45" s="37"/>
      <c r="DNI45" s="37"/>
      <c r="DNJ45" s="37"/>
      <c r="DNK45" s="37"/>
      <c r="DNL45" s="37"/>
      <c r="DNM45" s="37"/>
      <c r="DNN45" s="37"/>
      <c r="DNO45" s="37"/>
      <c r="DNP45" s="37"/>
      <c r="DNQ45" s="37"/>
      <c r="DNR45" s="37"/>
      <c r="DNS45" s="37"/>
      <c r="DNT45" s="37"/>
      <c r="DNU45" s="37"/>
      <c r="DNV45" s="37"/>
      <c r="DNW45" s="37"/>
      <c r="DNX45" s="37"/>
      <c r="DNY45" s="37"/>
      <c r="DNZ45" s="37"/>
      <c r="DOA45" s="37"/>
      <c r="DOB45" s="37"/>
      <c r="DOC45" s="37"/>
      <c r="DOD45" s="37"/>
      <c r="DOE45" s="37"/>
      <c r="DOF45" s="37"/>
      <c r="DOG45" s="37"/>
      <c r="DOH45" s="37"/>
      <c r="DOI45" s="37"/>
      <c r="DOJ45" s="37"/>
      <c r="DOK45" s="37"/>
      <c r="DOL45" s="37"/>
      <c r="DOM45" s="37"/>
      <c r="DON45" s="37"/>
      <c r="DOO45" s="37"/>
      <c r="DOP45" s="37"/>
      <c r="DOQ45" s="37"/>
      <c r="DOR45" s="37"/>
      <c r="DOS45" s="37"/>
      <c r="DOT45" s="37"/>
      <c r="DOU45" s="37"/>
      <c r="DOV45" s="37"/>
      <c r="DOW45" s="37"/>
      <c r="DOX45" s="37"/>
      <c r="DOY45" s="37"/>
      <c r="DOZ45" s="37"/>
      <c r="DPA45" s="37"/>
      <c r="DPB45" s="37"/>
      <c r="DPC45" s="37"/>
      <c r="DPD45" s="37"/>
      <c r="DPE45" s="37"/>
      <c r="DPF45" s="37"/>
      <c r="DPG45" s="37"/>
      <c r="DPH45" s="37"/>
      <c r="DPI45" s="37"/>
      <c r="DPJ45" s="37"/>
      <c r="DPK45" s="37"/>
      <c r="DPL45" s="37"/>
      <c r="DPM45" s="37"/>
      <c r="DPN45" s="37"/>
      <c r="DPO45" s="37"/>
      <c r="DPP45" s="37"/>
      <c r="DPQ45" s="37"/>
      <c r="DPR45" s="37"/>
      <c r="DPS45" s="37"/>
      <c r="DPT45" s="37"/>
      <c r="DPU45" s="37"/>
      <c r="DPV45" s="37"/>
      <c r="DPW45" s="37"/>
      <c r="DPX45" s="37"/>
      <c r="DPY45" s="37"/>
      <c r="DPZ45" s="37"/>
      <c r="DQA45" s="37"/>
      <c r="DQB45" s="37"/>
      <c r="DQC45" s="37"/>
      <c r="DQD45" s="37"/>
      <c r="DQE45" s="37"/>
      <c r="DQF45" s="37"/>
      <c r="DQG45" s="37"/>
      <c r="DQH45" s="37"/>
      <c r="DQI45" s="37"/>
      <c r="DQJ45" s="37"/>
      <c r="DQK45" s="37"/>
      <c r="DQL45" s="37"/>
      <c r="DQM45" s="37"/>
      <c r="DQN45" s="37"/>
      <c r="DQO45" s="37"/>
      <c r="DQP45" s="37"/>
      <c r="DQQ45" s="37"/>
      <c r="DQR45" s="37"/>
      <c r="DQS45" s="37"/>
      <c r="DQT45" s="37"/>
      <c r="DQU45" s="37"/>
      <c r="DQV45" s="37"/>
      <c r="DQW45" s="37"/>
      <c r="DQX45" s="37"/>
      <c r="DQY45" s="37"/>
      <c r="DQZ45" s="37"/>
      <c r="DRA45" s="37"/>
      <c r="DRB45" s="37"/>
      <c r="DRC45" s="37"/>
      <c r="DRD45" s="37"/>
      <c r="DRE45" s="37"/>
      <c r="DRF45" s="37"/>
      <c r="DRG45" s="37"/>
      <c r="DRH45" s="37"/>
      <c r="DRI45" s="37"/>
      <c r="DRJ45" s="37"/>
      <c r="DRK45" s="37"/>
      <c r="DRL45" s="37"/>
      <c r="DRM45" s="37"/>
      <c r="DRN45" s="37"/>
      <c r="DRO45" s="37"/>
      <c r="DRP45" s="37"/>
      <c r="DRQ45" s="37"/>
      <c r="DRR45" s="37"/>
      <c r="DRS45" s="37"/>
      <c r="DRT45" s="37"/>
      <c r="DRU45" s="37"/>
      <c r="DRV45" s="37"/>
      <c r="DRW45" s="37"/>
      <c r="DRX45" s="37"/>
      <c r="DRY45" s="37"/>
      <c r="DRZ45" s="37"/>
      <c r="DSA45" s="37"/>
      <c r="DSB45" s="37"/>
      <c r="DSC45" s="37"/>
      <c r="DSD45" s="37"/>
      <c r="DSE45" s="37"/>
      <c r="DSF45" s="37"/>
      <c r="DSG45" s="37"/>
      <c r="DSH45" s="37"/>
      <c r="DSI45" s="37"/>
      <c r="DSJ45" s="37"/>
      <c r="DSK45" s="37"/>
      <c r="DSL45" s="37"/>
      <c r="DSM45" s="37"/>
      <c r="DSN45" s="37"/>
      <c r="DSO45" s="37"/>
      <c r="DSP45" s="37"/>
      <c r="DSQ45" s="37"/>
      <c r="DSR45" s="37"/>
      <c r="DSS45" s="37"/>
      <c r="DST45" s="37"/>
      <c r="DSU45" s="37"/>
      <c r="DSV45" s="37"/>
      <c r="DSW45" s="37"/>
      <c r="DSX45" s="37"/>
      <c r="DSY45" s="37"/>
      <c r="DSZ45" s="37"/>
      <c r="DTA45" s="37"/>
      <c r="DTB45" s="37"/>
      <c r="DTC45" s="37"/>
      <c r="DTD45" s="37"/>
      <c r="DTE45" s="37"/>
      <c r="DTF45" s="37"/>
      <c r="DTG45" s="37"/>
      <c r="DTH45" s="37"/>
      <c r="DTI45" s="37"/>
      <c r="DTJ45" s="37"/>
      <c r="DTK45" s="37"/>
      <c r="DTL45" s="37"/>
      <c r="DTM45" s="37"/>
      <c r="DTN45" s="37"/>
      <c r="DTO45" s="37"/>
      <c r="DTP45" s="37"/>
      <c r="DTQ45" s="37"/>
      <c r="DTR45" s="37"/>
      <c r="DTS45" s="37"/>
      <c r="DTT45" s="37"/>
      <c r="DTU45" s="37"/>
      <c r="DTV45" s="37"/>
      <c r="DTW45" s="37"/>
      <c r="DTX45" s="37"/>
      <c r="DTY45" s="37"/>
      <c r="DTZ45" s="37"/>
      <c r="DUA45" s="37"/>
      <c r="DUB45" s="37"/>
      <c r="DUC45" s="37"/>
      <c r="DUD45" s="37"/>
      <c r="DUE45" s="37"/>
      <c r="DUF45" s="37"/>
      <c r="DUG45" s="37"/>
      <c r="DUH45" s="37"/>
      <c r="DUI45" s="37"/>
      <c r="DUJ45" s="37"/>
      <c r="DUK45" s="37"/>
      <c r="DUL45" s="37"/>
      <c r="DUM45" s="37"/>
      <c r="DUN45" s="37"/>
      <c r="DUO45" s="37"/>
      <c r="DUP45" s="37"/>
      <c r="DUQ45" s="37"/>
      <c r="DUR45" s="37"/>
      <c r="DUS45" s="37"/>
      <c r="DUT45" s="37"/>
      <c r="DUU45" s="37"/>
      <c r="DUV45" s="37"/>
      <c r="DUW45" s="37"/>
      <c r="DUX45" s="37"/>
      <c r="DUY45" s="37"/>
      <c r="DUZ45" s="37"/>
      <c r="DVA45" s="37"/>
      <c r="DVB45" s="37"/>
      <c r="DVC45" s="37"/>
      <c r="DVD45" s="37"/>
      <c r="DVE45" s="37"/>
      <c r="DVF45" s="37"/>
      <c r="DVG45" s="37"/>
      <c r="DVH45" s="37"/>
      <c r="DVI45" s="37"/>
      <c r="DVJ45" s="37"/>
      <c r="DVK45" s="37"/>
      <c r="DVL45" s="37"/>
      <c r="DVM45" s="37"/>
      <c r="DVN45" s="37"/>
      <c r="DVO45" s="37"/>
      <c r="DVP45" s="37"/>
      <c r="DVQ45" s="37"/>
      <c r="DVR45" s="37"/>
      <c r="DVS45" s="37"/>
      <c r="DVT45" s="37"/>
      <c r="DVU45" s="37"/>
      <c r="DVV45" s="37"/>
      <c r="DVW45" s="37"/>
      <c r="DVX45" s="37"/>
      <c r="DVY45" s="37"/>
      <c r="DVZ45" s="37"/>
      <c r="DWA45" s="37"/>
      <c r="DWB45" s="37"/>
      <c r="DWC45" s="37"/>
      <c r="DWD45" s="37"/>
      <c r="DWE45" s="37"/>
      <c r="DWF45" s="37"/>
      <c r="DWG45" s="37"/>
      <c r="DWH45" s="37"/>
      <c r="DWI45" s="37"/>
      <c r="DWJ45" s="37"/>
      <c r="DWK45" s="37"/>
      <c r="DWL45" s="37"/>
      <c r="DWM45" s="37"/>
      <c r="DWN45" s="37"/>
      <c r="DWO45" s="37"/>
      <c r="DWP45" s="37"/>
      <c r="DWQ45" s="37"/>
      <c r="DWR45" s="37"/>
      <c r="DWS45" s="37"/>
      <c r="DWT45" s="37"/>
      <c r="DWU45" s="37"/>
      <c r="DWV45" s="37"/>
      <c r="DWW45" s="37"/>
      <c r="DWX45" s="37"/>
      <c r="DWY45" s="37"/>
      <c r="DWZ45" s="37"/>
      <c r="DXA45" s="37"/>
      <c r="DXB45" s="37"/>
      <c r="DXC45" s="37"/>
      <c r="DXD45" s="37"/>
      <c r="DXE45" s="37"/>
      <c r="DXF45" s="37"/>
      <c r="DXG45" s="37"/>
      <c r="DXH45" s="37"/>
      <c r="DXI45" s="37"/>
      <c r="DXJ45" s="37"/>
      <c r="DXK45" s="37"/>
      <c r="DXL45" s="37"/>
      <c r="DXM45" s="37"/>
      <c r="DXN45" s="37"/>
      <c r="DXO45" s="37"/>
      <c r="DXP45" s="37"/>
      <c r="DXQ45" s="37"/>
      <c r="DXR45" s="37"/>
      <c r="DXS45" s="37"/>
      <c r="DXT45" s="37"/>
      <c r="DXU45" s="37"/>
      <c r="DXV45" s="37"/>
      <c r="DXW45" s="37"/>
      <c r="DXX45" s="37"/>
      <c r="DXY45" s="37"/>
      <c r="DXZ45" s="37"/>
      <c r="DYA45" s="37"/>
      <c r="DYB45" s="37"/>
      <c r="DYC45" s="37"/>
      <c r="DYD45" s="37"/>
      <c r="DYE45" s="37"/>
      <c r="DYF45" s="37"/>
      <c r="DYG45" s="37"/>
      <c r="DYH45" s="37"/>
      <c r="DYI45" s="37"/>
      <c r="DYJ45" s="37"/>
      <c r="DYK45" s="37"/>
      <c r="DYL45" s="37"/>
      <c r="DYM45" s="37"/>
      <c r="DYN45" s="37"/>
      <c r="DYO45" s="37"/>
      <c r="DYP45" s="37"/>
      <c r="DYQ45" s="37"/>
      <c r="DYR45" s="37"/>
      <c r="DYS45" s="37"/>
      <c r="DYT45" s="37"/>
      <c r="DYU45" s="37"/>
      <c r="DYV45" s="37"/>
      <c r="DYW45" s="37"/>
      <c r="DYX45" s="37"/>
      <c r="DYY45" s="37"/>
      <c r="DYZ45" s="37"/>
      <c r="DZA45" s="37"/>
      <c r="DZB45" s="37"/>
      <c r="DZC45" s="37"/>
      <c r="DZD45" s="37"/>
      <c r="DZE45" s="37"/>
      <c r="DZF45" s="37"/>
      <c r="DZG45" s="37"/>
      <c r="DZH45" s="37"/>
      <c r="DZI45" s="37"/>
      <c r="DZJ45" s="37"/>
      <c r="DZK45" s="37"/>
      <c r="DZL45" s="37"/>
      <c r="DZM45" s="37"/>
      <c r="DZN45" s="37"/>
      <c r="DZO45" s="37"/>
      <c r="DZP45" s="37"/>
      <c r="DZQ45" s="37"/>
      <c r="DZR45" s="37"/>
      <c r="DZS45" s="37"/>
      <c r="DZT45" s="37"/>
      <c r="DZU45" s="37"/>
      <c r="DZV45" s="37"/>
      <c r="DZW45" s="37"/>
      <c r="DZX45" s="37"/>
      <c r="DZY45" s="37"/>
      <c r="DZZ45" s="37"/>
      <c r="EAA45" s="37"/>
      <c r="EAB45" s="37"/>
      <c r="EAC45" s="37"/>
      <c r="EAD45" s="37"/>
      <c r="EAE45" s="37"/>
      <c r="EAF45" s="37"/>
      <c r="EAG45" s="37"/>
      <c r="EAH45" s="37"/>
      <c r="EAI45" s="37"/>
      <c r="EAJ45" s="37"/>
      <c r="EAK45" s="37"/>
      <c r="EAL45" s="37"/>
      <c r="EAM45" s="37"/>
      <c r="EAN45" s="37"/>
      <c r="EAO45" s="37"/>
      <c r="EAP45" s="37"/>
      <c r="EAQ45" s="37"/>
      <c r="EAR45" s="37"/>
      <c r="EAS45" s="37"/>
      <c r="EAT45" s="37"/>
      <c r="EAU45" s="37"/>
      <c r="EAV45" s="37"/>
      <c r="EAW45" s="37"/>
      <c r="EAX45" s="37"/>
      <c r="EAY45" s="37"/>
      <c r="EAZ45" s="37"/>
      <c r="EBA45" s="37"/>
      <c r="EBB45" s="37"/>
      <c r="EBC45" s="37"/>
      <c r="EBD45" s="37"/>
      <c r="EBE45" s="37"/>
      <c r="EBF45" s="37"/>
      <c r="EBG45" s="37"/>
      <c r="EBH45" s="37"/>
      <c r="EBI45" s="37"/>
      <c r="EBJ45" s="37"/>
      <c r="EBK45" s="37"/>
      <c r="EBL45" s="37"/>
      <c r="EBM45" s="37"/>
      <c r="EBN45" s="37"/>
      <c r="EBO45" s="37"/>
      <c r="EBP45" s="37"/>
      <c r="EBQ45" s="37"/>
      <c r="EBR45" s="37"/>
      <c r="EBS45" s="37"/>
      <c r="EBT45" s="37"/>
      <c r="EBU45" s="37"/>
      <c r="EBV45" s="37"/>
      <c r="EBW45" s="37"/>
      <c r="EBX45" s="37"/>
      <c r="EBY45" s="37"/>
      <c r="EBZ45" s="37"/>
      <c r="ECA45" s="37"/>
      <c r="ECB45" s="37"/>
      <c r="ECC45" s="37"/>
      <c r="ECD45" s="37"/>
      <c r="ECE45" s="37"/>
      <c r="ECF45" s="37"/>
      <c r="ECG45" s="37"/>
      <c r="ECH45" s="37"/>
      <c r="ECI45" s="37"/>
      <c r="ECJ45" s="37"/>
      <c r="ECK45" s="37"/>
      <c r="ECL45" s="37"/>
      <c r="ECM45" s="37"/>
      <c r="ECN45" s="37"/>
      <c r="ECO45" s="37"/>
      <c r="ECP45" s="37"/>
      <c r="ECQ45" s="37"/>
      <c r="ECR45" s="37"/>
      <c r="ECS45" s="37"/>
      <c r="ECT45" s="37"/>
      <c r="ECU45" s="37"/>
      <c r="ECV45" s="37"/>
      <c r="ECW45" s="37"/>
      <c r="ECX45" s="37"/>
      <c r="ECY45" s="37"/>
      <c r="ECZ45" s="37"/>
      <c r="EDA45" s="37"/>
      <c r="EDB45" s="37"/>
      <c r="EDC45" s="37"/>
      <c r="EDD45" s="37"/>
      <c r="EDE45" s="37"/>
      <c r="EDF45" s="37"/>
      <c r="EDG45" s="37"/>
      <c r="EDH45" s="37"/>
      <c r="EDI45" s="37"/>
      <c r="EDJ45" s="37"/>
      <c r="EDK45" s="37"/>
      <c r="EDL45" s="37"/>
      <c r="EDM45" s="37"/>
      <c r="EDN45" s="37"/>
      <c r="EDO45" s="37"/>
      <c r="EDP45" s="37"/>
      <c r="EDQ45" s="37"/>
      <c r="EDR45" s="37"/>
      <c r="EDS45" s="37"/>
      <c r="EDT45" s="37"/>
      <c r="EDU45" s="37"/>
      <c r="EDV45" s="37"/>
      <c r="EDW45" s="37"/>
      <c r="EDX45" s="37"/>
      <c r="EDY45" s="37"/>
      <c r="EDZ45" s="37"/>
      <c r="EEA45" s="37"/>
      <c r="EEB45" s="37"/>
      <c r="EEC45" s="37"/>
      <c r="EED45" s="37"/>
      <c r="EEE45" s="37"/>
      <c r="EEF45" s="37"/>
      <c r="EEG45" s="37"/>
      <c r="EEH45" s="37"/>
      <c r="EEI45" s="37"/>
      <c r="EEJ45" s="37"/>
      <c r="EEK45" s="37"/>
      <c r="EEL45" s="37"/>
      <c r="EEM45" s="37"/>
      <c r="EEN45" s="37"/>
      <c r="EEO45" s="37"/>
      <c r="EEP45" s="37"/>
      <c r="EEQ45" s="37"/>
      <c r="EER45" s="37"/>
      <c r="EES45" s="37"/>
      <c r="EET45" s="37"/>
      <c r="EEU45" s="37"/>
      <c r="EEV45" s="37"/>
      <c r="EEW45" s="37"/>
      <c r="EEX45" s="37"/>
      <c r="EEY45" s="37"/>
      <c r="EEZ45" s="37"/>
      <c r="EFA45" s="37"/>
      <c r="EFB45" s="37"/>
      <c r="EFC45" s="37"/>
      <c r="EFD45" s="37"/>
      <c r="EFE45" s="37"/>
      <c r="EFF45" s="37"/>
      <c r="EFG45" s="37"/>
      <c r="EFH45" s="37"/>
      <c r="EFI45" s="37"/>
      <c r="EFJ45" s="37"/>
      <c r="EFK45" s="37"/>
      <c r="EFL45" s="37"/>
      <c r="EFM45" s="37"/>
      <c r="EFN45" s="37"/>
      <c r="EFO45" s="37"/>
      <c r="EFP45" s="37"/>
      <c r="EFQ45" s="37"/>
      <c r="EFR45" s="37"/>
      <c r="EFS45" s="37"/>
      <c r="EFT45" s="37"/>
      <c r="EFU45" s="37"/>
      <c r="EFV45" s="37"/>
      <c r="EFW45" s="37"/>
      <c r="EFX45" s="37"/>
      <c r="EFY45" s="37"/>
      <c r="EFZ45" s="37"/>
      <c r="EGA45" s="37"/>
      <c r="EGB45" s="37"/>
      <c r="EGC45" s="37"/>
      <c r="EGD45" s="37"/>
      <c r="EGE45" s="37"/>
      <c r="EGF45" s="37"/>
      <c r="EGG45" s="37"/>
      <c r="EGH45" s="37"/>
      <c r="EGI45" s="37"/>
      <c r="EGJ45" s="37"/>
      <c r="EGK45" s="37"/>
      <c r="EGL45" s="37"/>
      <c r="EGM45" s="37"/>
      <c r="EGN45" s="37"/>
      <c r="EGO45" s="37"/>
      <c r="EGP45" s="37"/>
      <c r="EGQ45" s="37"/>
      <c r="EGR45" s="37"/>
      <c r="EGS45" s="37"/>
      <c r="EGT45" s="37"/>
      <c r="EGU45" s="37"/>
      <c r="EGV45" s="37"/>
      <c r="EGW45" s="37"/>
      <c r="EGX45" s="37"/>
      <c r="EGY45" s="37"/>
      <c r="EGZ45" s="37"/>
      <c r="EHA45" s="37"/>
      <c r="EHB45" s="37"/>
      <c r="EHC45" s="37"/>
      <c r="EHD45" s="37"/>
      <c r="EHE45" s="37"/>
      <c r="EHF45" s="37"/>
      <c r="EHG45" s="37"/>
      <c r="EHH45" s="37"/>
      <c r="EHI45" s="37"/>
      <c r="EHJ45" s="37"/>
      <c r="EHK45" s="37"/>
      <c r="EHL45" s="37"/>
      <c r="EHM45" s="37"/>
      <c r="EHN45" s="37"/>
      <c r="EHO45" s="37"/>
      <c r="EHP45" s="37"/>
      <c r="EHQ45" s="37"/>
      <c r="EHR45" s="37"/>
      <c r="EHS45" s="37"/>
      <c r="EHT45" s="37"/>
      <c r="EHU45" s="37"/>
      <c r="EHV45" s="37"/>
      <c r="EHW45" s="37"/>
      <c r="EHX45" s="37"/>
      <c r="EHY45" s="37"/>
      <c r="EHZ45" s="37"/>
      <c r="EIA45" s="37"/>
      <c r="EIB45" s="37"/>
      <c r="EIC45" s="37"/>
      <c r="EID45" s="37"/>
      <c r="EIE45" s="37"/>
      <c r="EIF45" s="37"/>
      <c r="EIG45" s="37"/>
      <c r="EIH45" s="37"/>
      <c r="EII45" s="37"/>
      <c r="EIJ45" s="37"/>
      <c r="EIK45" s="37"/>
      <c r="EIL45" s="37"/>
      <c r="EIM45" s="37"/>
      <c r="EIN45" s="37"/>
      <c r="EIO45" s="37"/>
      <c r="EIP45" s="37"/>
      <c r="EIQ45" s="37"/>
      <c r="EIR45" s="37"/>
      <c r="EIS45" s="37"/>
      <c r="EIT45" s="37"/>
      <c r="EIU45" s="37"/>
      <c r="EIV45" s="37"/>
      <c r="EIW45" s="37"/>
      <c r="EIX45" s="37"/>
      <c r="EIY45" s="37"/>
      <c r="EIZ45" s="37"/>
      <c r="EJA45" s="37"/>
      <c r="EJB45" s="37"/>
      <c r="EJC45" s="37"/>
      <c r="EJD45" s="37"/>
      <c r="EJE45" s="37"/>
      <c r="EJF45" s="37"/>
      <c r="EJG45" s="37"/>
      <c r="EJH45" s="37"/>
      <c r="EJI45" s="37"/>
      <c r="EJJ45" s="37"/>
      <c r="EJK45" s="37"/>
      <c r="EJL45" s="37"/>
      <c r="EJM45" s="37"/>
      <c r="EJN45" s="37"/>
      <c r="EJO45" s="37"/>
      <c r="EJP45" s="37"/>
      <c r="EJQ45" s="37"/>
      <c r="EJR45" s="37"/>
      <c r="EJS45" s="37"/>
      <c r="EJT45" s="37"/>
      <c r="EJU45" s="37"/>
      <c r="EJV45" s="37"/>
      <c r="EJW45" s="37"/>
      <c r="EJX45" s="37"/>
      <c r="EJY45" s="37"/>
      <c r="EJZ45" s="37"/>
      <c r="EKA45" s="37"/>
      <c r="EKB45" s="37"/>
      <c r="EKC45" s="37"/>
      <c r="EKD45" s="37"/>
      <c r="EKE45" s="37"/>
      <c r="EKF45" s="37"/>
      <c r="EKG45" s="37"/>
      <c r="EKH45" s="37"/>
      <c r="EKI45" s="37"/>
      <c r="EKJ45" s="37"/>
      <c r="EKK45" s="37"/>
      <c r="EKL45" s="37"/>
      <c r="EKM45" s="37"/>
      <c r="EKN45" s="37"/>
      <c r="EKO45" s="37"/>
      <c r="EKP45" s="37"/>
      <c r="EKQ45" s="37"/>
      <c r="EKR45" s="37"/>
      <c r="EKS45" s="37"/>
      <c r="EKT45" s="37"/>
      <c r="EKU45" s="37"/>
      <c r="EKV45" s="37"/>
      <c r="EKW45" s="37"/>
      <c r="EKX45" s="37"/>
      <c r="EKY45" s="37"/>
      <c r="EKZ45" s="37"/>
      <c r="ELA45" s="37"/>
      <c r="ELB45" s="37"/>
      <c r="ELC45" s="37"/>
      <c r="ELD45" s="37"/>
      <c r="ELE45" s="37"/>
      <c r="ELF45" s="37"/>
      <c r="ELG45" s="37"/>
      <c r="ELH45" s="37"/>
      <c r="ELI45" s="37"/>
      <c r="ELJ45" s="37"/>
      <c r="ELK45" s="37"/>
      <c r="ELL45" s="37"/>
      <c r="ELM45" s="37"/>
      <c r="ELN45" s="37"/>
      <c r="ELO45" s="37"/>
      <c r="ELP45" s="37"/>
      <c r="ELQ45" s="37"/>
      <c r="ELR45" s="37"/>
      <c r="ELS45" s="37"/>
      <c r="ELT45" s="37"/>
      <c r="ELU45" s="37"/>
      <c r="ELV45" s="37"/>
      <c r="ELW45" s="37"/>
      <c r="ELX45" s="37"/>
      <c r="ELY45" s="37"/>
      <c r="ELZ45" s="37"/>
      <c r="EMA45" s="37"/>
      <c r="EMB45" s="37"/>
      <c r="EMC45" s="37"/>
      <c r="EMD45" s="37"/>
      <c r="EME45" s="37"/>
      <c r="EMF45" s="37"/>
      <c r="EMG45" s="37"/>
      <c r="EMH45" s="37"/>
      <c r="EMI45" s="37"/>
      <c r="EMJ45" s="37"/>
      <c r="EMK45" s="37"/>
      <c r="EML45" s="37"/>
      <c r="EMM45" s="37"/>
      <c r="EMN45" s="37"/>
      <c r="EMO45" s="37"/>
      <c r="EMP45" s="37"/>
      <c r="EMQ45" s="37"/>
      <c r="EMR45" s="37"/>
      <c r="EMS45" s="37"/>
      <c r="EMT45" s="37"/>
      <c r="EMU45" s="37"/>
      <c r="EMV45" s="37"/>
      <c r="EMW45" s="37"/>
      <c r="EMX45" s="37"/>
      <c r="EMY45" s="37"/>
      <c r="EMZ45" s="37"/>
      <c r="ENA45" s="37"/>
      <c r="ENB45" s="37"/>
      <c r="ENC45" s="37"/>
      <c r="END45" s="37"/>
      <c r="ENE45" s="37"/>
      <c r="ENF45" s="37"/>
      <c r="ENG45" s="37"/>
      <c r="ENH45" s="37"/>
      <c r="ENI45" s="37"/>
      <c r="ENJ45" s="37"/>
      <c r="ENK45" s="37"/>
      <c r="ENL45" s="37"/>
      <c r="ENM45" s="37"/>
      <c r="ENN45" s="37"/>
      <c r="ENO45" s="37"/>
      <c r="ENP45" s="37"/>
      <c r="ENQ45" s="37"/>
      <c r="ENR45" s="37"/>
      <c r="ENS45" s="37"/>
      <c r="ENT45" s="37"/>
      <c r="ENU45" s="37"/>
      <c r="ENV45" s="37"/>
      <c r="ENW45" s="37"/>
      <c r="ENX45" s="37"/>
      <c r="ENY45" s="37"/>
      <c r="ENZ45" s="37"/>
      <c r="EOA45" s="37"/>
      <c r="EOB45" s="37"/>
      <c r="EOC45" s="37"/>
      <c r="EOD45" s="37"/>
      <c r="EOE45" s="37"/>
      <c r="EOF45" s="37"/>
      <c r="EOG45" s="37"/>
      <c r="EOH45" s="37"/>
      <c r="EOI45" s="37"/>
      <c r="EOJ45" s="37"/>
      <c r="EOK45" s="37"/>
      <c r="EOL45" s="37"/>
      <c r="EOM45" s="37"/>
      <c r="EON45" s="37"/>
      <c r="EOO45" s="37"/>
      <c r="EOP45" s="37"/>
      <c r="EOQ45" s="37"/>
      <c r="EOR45" s="37"/>
      <c r="EOS45" s="37"/>
      <c r="EOT45" s="37"/>
      <c r="EOU45" s="37"/>
      <c r="EOV45" s="37"/>
      <c r="EOW45" s="37"/>
      <c r="EOX45" s="37"/>
      <c r="EOY45" s="37"/>
      <c r="EOZ45" s="37"/>
      <c r="EPA45" s="37"/>
      <c r="EPB45" s="37"/>
      <c r="EPC45" s="37"/>
      <c r="EPD45" s="37"/>
      <c r="EPE45" s="37"/>
      <c r="EPF45" s="37"/>
      <c r="EPG45" s="37"/>
      <c r="EPH45" s="37"/>
      <c r="EPI45" s="37"/>
      <c r="EPJ45" s="37"/>
      <c r="EPK45" s="37"/>
      <c r="EPL45" s="37"/>
      <c r="EPM45" s="37"/>
      <c r="EPN45" s="37"/>
      <c r="EPO45" s="37"/>
      <c r="EPP45" s="37"/>
      <c r="EPQ45" s="37"/>
      <c r="EPR45" s="37"/>
      <c r="EPS45" s="37"/>
      <c r="EPT45" s="37"/>
      <c r="EPU45" s="37"/>
      <c r="EPV45" s="37"/>
      <c r="EPW45" s="37"/>
      <c r="EPX45" s="37"/>
      <c r="EPY45" s="37"/>
      <c r="EPZ45" s="37"/>
      <c r="EQA45" s="37"/>
      <c r="EQB45" s="37"/>
      <c r="EQC45" s="37"/>
      <c r="EQD45" s="37"/>
      <c r="EQE45" s="37"/>
      <c r="EQF45" s="37"/>
      <c r="EQG45" s="37"/>
      <c r="EQH45" s="37"/>
      <c r="EQI45" s="37"/>
      <c r="EQJ45" s="37"/>
      <c r="EQK45" s="37"/>
      <c r="EQL45" s="37"/>
      <c r="EQM45" s="37"/>
      <c r="EQN45" s="37"/>
      <c r="EQO45" s="37"/>
      <c r="EQP45" s="37"/>
      <c r="EQQ45" s="37"/>
      <c r="EQR45" s="37"/>
      <c r="EQS45" s="37"/>
      <c r="EQT45" s="37"/>
      <c r="EQU45" s="37"/>
      <c r="EQV45" s="37"/>
      <c r="EQW45" s="37"/>
      <c r="EQX45" s="37"/>
      <c r="EQY45" s="37"/>
      <c r="EQZ45" s="37"/>
      <c r="ERA45" s="37"/>
      <c r="ERB45" s="37"/>
      <c r="ERC45" s="37"/>
      <c r="ERD45" s="37"/>
      <c r="ERE45" s="37"/>
      <c r="ERF45" s="37"/>
      <c r="ERG45" s="37"/>
      <c r="ERH45" s="37"/>
      <c r="ERI45" s="37"/>
      <c r="ERJ45" s="37"/>
      <c r="ERK45" s="37"/>
      <c r="ERL45" s="37"/>
      <c r="ERM45" s="37"/>
      <c r="ERN45" s="37"/>
      <c r="ERO45" s="37"/>
      <c r="ERP45" s="37"/>
      <c r="ERQ45" s="37"/>
      <c r="ERR45" s="37"/>
      <c r="ERS45" s="37"/>
      <c r="ERT45" s="37"/>
      <c r="ERU45" s="37"/>
      <c r="ERV45" s="37"/>
      <c r="ERW45" s="37"/>
      <c r="ERX45" s="37"/>
      <c r="ERY45" s="37"/>
      <c r="ERZ45" s="37"/>
      <c r="ESA45" s="37"/>
      <c r="ESB45" s="37"/>
      <c r="ESC45" s="37"/>
      <c r="ESD45" s="37"/>
      <c r="ESE45" s="37"/>
      <c r="ESF45" s="37"/>
      <c r="ESG45" s="37"/>
      <c r="ESH45" s="37"/>
      <c r="ESI45" s="37"/>
      <c r="ESJ45" s="37"/>
      <c r="ESK45" s="37"/>
      <c r="ESL45" s="37"/>
      <c r="ESM45" s="37"/>
      <c r="ESN45" s="37"/>
      <c r="ESO45" s="37"/>
      <c r="ESP45" s="37"/>
      <c r="ESQ45" s="37"/>
      <c r="ESR45" s="37"/>
      <c r="ESS45" s="37"/>
      <c r="EST45" s="37"/>
      <c r="ESU45" s="37"/>
      <c r="ESV45" s="37"/>
      <c r="ESW45" s="37"/>
      <c r="ESX45" s="37"/>
      <c r="ESY45" s="37"/>
      <c r="ESZ45" s="37"/>
      <c r="ETA45" s="37"/>
      <c r="ETB45" s="37"/>
      <c r="ETC45" s="37"/>
      <c r="ETD45" s="37"/>
      <c r="ETE45" s="37"/>
      <c r="ETF45" s="37"/>
      <c r="ETG45" s="37"/>
      <c r="ETH45" s="37"/>
      <c r="ETI45" s="37"/>
      <c r="ETJ45" s="37"/>
      <c r="ETK45" s="37"/>
      <c r="ETL45" s="37"/>
      <c r="ETM45" s="37"/>
      <c r="ETN45" s="37"/>
      <c r="ETO45" s="37"/>
      <c r="ETP45" s="37"/>
      <c r="ETQ45" s="37"/>
      <c r="ETR45" s="37"/>
      <c r="ETS45" s="37"/>
      <c r="ETT45" s="37"/>
      <c r="ETU45" s="37"/>
      <c r="ETV45" s="37"/>
      <c r="ETW45" s="37"/>
      <c r="ETX45" s="37"/>
      <c r="ETY45" s="37"/>
      <c r="ETZ45" s="37"/>
      <c r="EUA45" s="37"/>
      <c r="EUB45" s="37"/>
      <c r="EUC45" s="37"/>
      <c r="EUD45" s="37"/>
      <c r="EUE45" s="37"/>
      <c r="EUF45" s="37"/>
      <c r="EUG45" s="37"/>
      <c r="EUH45" s="37"/>
      <c r="EUI45" s="37"/>
      <c r="EUJ45" s="37"/>
      <c r="EUK45" s="37"/>
      <c r="EUL45" s="37"/>
      <c r="EUM45" s="37"/>
      <c r="EUN45" s="37"/>
      <c r="EUO45" s="37"/>
      <c r="EUP45" s="37"/>
      <c r="EUQ45" s="37"/>
      <c r="EUR45" s="37"/>
      <c r="EUS45" s="37"/>
      <c r="EUT45" s="37"/>
      <c r="EUU45" s="37"/>
      <c r="EUV45" s="37"/>
      <c r="EUW45" s="37"/>
      <c r="EUX45" s="37"/>
      <c r="EUY45" s="37"/>
      <c r="EUZ45" s="37"/>
      <c r="EVA45" s="37"/>
      <c r="EVB45" s="37"/>
      <c r="EVC45" s="37"/>
      <c r="EVD45" s="37"/>
      <c r="EVE45" s="37"/>
      <c r="EVF45" s="37"/>
      <c r="EVG45" s="37"/>
      <c r="EVH45" s="37"/>
      <c r="EVI45" s="37"/>
      <c r="EVJ45" s="37"/>
      <c r="EVK45" s="37"/>
      <c r="EVL45" s="37"/>
      <c r="EVM45" s="37"/>
      <c r="EVN45" s="37"/>
      <c r="EVO45" s="37"/>
      <c r="EVP45" s="37"/>
      <c r="EVQ45" s="37"/>
      <c r="EVR45" s="37"/>
      <c r="EVS45" s="37"/>
      <c r="EVT45" s="37"/>
      <c r="EVU45" s="37"/>
      <c r="EVV45" s="37"/>
      <c r="EVW45" s="37"/>
      <c r="EVX45" s="37"/>
      <c r="EVY45" s="37"/>
      <c r="EVZ45" s="37"/>
      <c r="EWA45" s="37"/>
      <c r="EWB45" s="37"/>
      <c r="EWC45" s="37"/>
      <c r="EWD45" s="37"/>
      <c r="EWE45" s="37"/>
      <c r="EWF45" s="37"/>
      <c r="EWG45" s="37"/>
      <c r="EWH45" s="37"/>
      <c r="EWI45" s="37"/>
      <c r="EWJ45" s="37"/>
      <c r="EWK45" s="37"/>
      <c r="EWL45" s="37"/>
      <c r="EWM45" s="37"/>
      <c r="EWN45" s="37"/>
      <c r="EWO45" s="37"/>
      <c r="EWP45" s="37"/>
      <c r="EWQ45" s="37"/>
      <c r="EWR45" s="37"/>
      <c r="EWS45" s="37"/>
      <c r="EWT45" s="37"/>
      <c r="EWU45" s="37"/>
      <c r="EWV45" s="37"/>
      <c r="EWW45" s="37"/>
      <c r="EWX45" s="37"/>
      <c r="EWY45" s="37"/>
      <c r="EWZ45" s="37"/>
      <c r="EXA45" s="37"/>
      <c r="EXB45" s="37"/>
      <c r="EXC45" s="37"/>
      <c r="EXD45" s="37"/>
      <c r="EXE45" s="37"/>
      <c r="EXF45" s="37"/>
      <c r="EXG45" s="37"/>
      <c r="EXH45" s="37"/>
      <c r="EXI45" s="37"/>
      <c r="EXJ45" s="37"/>
      <c r="EXK45" s="37"/>
      <c r="EXL45" s="37"/>
      <c r="EXM45" s="37"/>
      <c r="EXN45" s="37"/>
      <c r="EXO45" s="37"/>
      <c r="EXP45" s="37"/>
      <c r="EXQ45" s="37"/>
      <c r="EXR45" s="37"/>
      <c r="EXS45" s="37"/>
      <c r="EXT45" s="37"/>
      <c r="EXU45" s="37"/>
      <c r="EXV45" s="37"/>
      <c r="EXW45" s="37"/>
      <c r="EXX45" s="37"/>
      <c r="EXY45" s="37"/>
      <c r="EXZ45" s="37"/>
      <c r="EYA45" s="37"/>
      <c r="EYB45" s="37"/>
      <c r="EYC45" s="37"/>
      <c r="EYD45" s="37"/>
      <c r="EYE45" s="37"/>
      <c r="EYF45" s="37"/>
      <c r="EYG45" s="37"/>
      <c r="EYH45" s="37"/>
      <c r="EYI45" s="37"/>
      <c r="EYJ45" s="37"/>
      <c r="EYK45" s="37"/>
      <c r="EYL45" s="37"/>
      <c r="EYM45" s="37"/>
      <c r="EYN45" s="37"/>
      <c r="EYO45" s="37"/>
      <c r="EYP45" s="37"/>
      <c r="EYQ45" s="37"/>
      <c r="EYR45" s="37"/>
      <c r="EYS45" s="37"/>
      <c r="EYT45" s="37"/>
      <c r="EYU45" s="37"/>
      <c r="EYV45" s="37"/>
      <c r="EYW45" s="37"/>
      <c r="EYX45" s="37"/>
      <c r="EYY45" s="37"/>
      <c r="EYZ45" s="37"/>
      <c r="EZA45" s="37"/>
      <c r="EZB45" s="37"/>
      <c r="EZC45" s="37"/>
      <c r="EZD45" s="37"/>
      <c r="EZE45" s="37"/>
      <c r="EZF45" s="37"/>
      <c r="EZG45" s="37"/>
      <c r="EZH45" s="37"/>
      <c r="EZI45" s="37"/>
      <c r="EZJ45" s="37"/>
      <c r="EZK45" s="37"/>
      <c r="EZL45" s="37"/>
      <c r="EZM45" s="37"/>
      <c r="EZN45" s="37"/>
      <c r="EZO45" s="37"/>
      <c r="EZP45" s="37"/>
      <c r="EZQ45" s="37"/>
      <c r="EZR45" s="37"/>
      <c r="EZS45" s="37"/>
      <c r="EZT45" s="37"/>
      <c r="EZU45" s="37"/>
      <c r="EZV45" s="37"/>
      <c r="EZW45" s="37"/>
      <c r="EZX45" s="37"/>
      <c r="EZY45" s="37"/>
      <c r="EZZ45" s="37"/>
      <c r="FAA45" s="37"/>
      <c r="FAB45" s="37"/>
      <c r="FAC45" s="37"/>
      <c r="FAD45" s="37"/>
      <c r="FAE45" s="37"/>
      <c r="FAF45" s="37"/>
      <c r="FAG45" s="37"/>
      <c r="FAH45" s="37"/>
      <c r="FAI45" s="37"/>
      <c r="FAJ45" s="37"/>
      <c r="FAK45" s="37"/>
      <c r="FAL45" s="37"/>
      <c r="FAM45" s="37"/>
      <c r="FAN45" s="37"/>
      <c r="FAO45" s="37"/>
      <c r="FAP45" s="37"/>
      <c r="FAQ45" s="37"/>
      <c r="FAR45" s="37"/>
      <c r="FAS45" s="37"/>
      <c r="FAT45" s="37"/>
      <c r="FAU45" s="37"/>
      <c r="FAV45" s="37"/>
      <c r="FAW45" s="37"/>
      <c r="FAX45" s="37"/>
      <c r="FAY45" s="37"/>
      <c r="FAZ45" s="37"/>
      <c r="FBA45" s="37"/>
      <c r="FBB45" s="37"/>
      <c r="FBC45" s="37"/>
      <c r="FBD45" s="37"/>
      <c r="FBE45" s="37"/>
      <c r="FBF45" s="37"/>
      <c r="FBG45" s="37"/>
      <c r="FBH45" s="37"/>
      <c r="FBI45" s="37"/>
      <c r="FBJ45" s="37"/>
      <c r="FBK45" s="37"/>
      <c r="FBL45" s="37"/>
      <c r="FBM45" s="37"/>
      <c r="FBN45" s="37"/>
      <c r="FBO45" s="37"/>
      <c r="FBP45" s="37"/>
      <c r="FBQ45" s="37"/>
      <c r="FBR45" s="37"/>
      <c r="FBS45" s="37"/>
      <c r="FBT45" s="37"/>
      <c r="FBU45" s="37"/>
      <c r="FBV45" s="37"/>
      <c r="FBW45" s="37"/>
      <c r="FBX45" s="37"/>
      <c r="FBY45" s="37"/>
      <c r="FBZ45" s="37"/>
      <c r="FCA45" s="37"/>
      <c r="FCB45" s="37"/>
      <c r="FCC45" s="37"/>
      <c r="FCD45" s="37"/>
      <c r="FCE45" s="37"/>
      <c r="FCF45" s="37"/>
      <c r="FCG45" s="37"/>
      <c r="FCH45" s="37"/>
      <c r="FCI45" s="37"/>
      <c r="FCJ45" s="37"/>
      <c r="FCK45" s="37"/>
      <c r="FCL45" s="37"/>
      <c r="FCM45" s="37"/>
      <c r="FCN45" s="37"/>
      <c r="FCO45" s="37"/>
      <c r="FCP45" s="37"/>
      <c r="FCQ45" s="37"/>
      <c r="FCR45" s="37"/>
      <c r="FCS45" s="37"/>
      <c r="FCT45" s="37"/>
      <c r="FCU45" s="37"/>
      <c r="FCV45" s="37"/>
      <c r="FCW45" s="37"/>
      <c r="FCX45" s="37"/>
      <c r="FCY45" s="37"/>
      <c r="FCZ45" s="37"/>
      <c r="FDA45" s="37"/>
      <c r="FDB45" s="37"/>
      <c r="FDC45" s="37"/>
      <c r="FDD45" s="37"/>
      <c r="FDE45" s="37"/>
      <c r="FDF45" s="37"/>
      <c r="FDG45" s="37"/>
      <c r="FDH45" s="37"/>
      <c r="FDI45" s="37"/>
      <c r="FDJ45" s="37"/>
      <c r="FDK45" s="37"/>
      <c r="FDL45" s="37"/>
      <c r="FDM45" s="37"/>
      <c r="FDN45" s="37"/>
      <c r="FDO45" s="37"/>
      <c r="FDP45" s="37"/>
      <c r="FDQ45" s="37"/>
      <c r="FDR45" s="37"/>
      <c r="FDS45" s="37"/>
      <c r="FDT45" s="37"/>
      <c r="FDU45" s="37"/>
      <c r="FDV45" s="37"/>
      <c r="FDW45" s="37"/>
      <c r="FDX45" s="37"/>
      <c r="FDY45" s="37"/>
      <c r="FDZ45" s="37"/>
      <c r="FEA45" s="37"/>
      <c r="FEB45" s="37"/>
      <c r="FEC45" s="37"/>
      <c r="FED45" s="37"/>
      <c r="FEE45" s="37"/>
      <c r="FEF45" s="37"/>
      <c r="FEG45" s="37"/>
      <c r="FEH45" s="37"/>
      <c r="FEI45" s="37"/>
      <c r="FEJ45" s="37"/>
      <c r="FEK45" s="37"/>
      <c r="FEL45" s="37"/>
      <c r="FEM45" s="37"/>
      <c r="FEN45" s="37"/>
      <c r="FEO45" s="37"/>
      <c r="FEP45" s="37"/>
      <c r="FEQ45" s="37"/>
      <c r="FER45" s="37"/>
      <c r="FES45" s="37"/>
      <c r="FET45" s="37"/>
      <c r="FEU45" s="37"/>
      <c r="FEV45" s="37"/>
      <c r="FEW45" s="37"/>
      <c r="FEX45" s="37"/>
      <c r="FEY45" s="37"/>
      <c r="FEZ45" s="37"/>
      <c r="FFA45" s="37"/>
      <c r="FFB45" s="37"/>
      <c r="FFC45" s="37"/>
      <c r="FFD45" s="37"/>
      <c r="FFE45" s="37"/>
      <c r="FFF45" s="37"/>
      <c r="FFG45" s="37"/>
      <c r="FFH45" s="37"/>
      <c r="FFI45" s="37"/>
      <c r="FFJ45" s="37"/>
      <c r="FFK45" s="37"/>
      <c r="FFL45" s="37"/>
      <c r="FFM45" s="37"/>
      <c r="FFN45" s="37"/>
      <c r="FFO45" s="37"/>
      <c r="FFP45" s="37"/>
      <c r="FFQ45" s="37"/>
      <c r="FFR45" s="37"/>
      <c r="FFS45" s="37"/>
      <c r="FFT45" s="37"/>
      <c r="FFU45" s="37"/>
      <c r="FFV45" s="37"/>
      <c r="FFW45" s="37"/>
      <c r="FFX45" s="37"/>
      <c r="FFY45" s="37"/>
      <c r="FFZ45" s="37"/>
      <c r="FGA45" s="37"/>
      <c r="FGB45" s="37"/>
      <c r="FGC45" s="37"/>
      <c r="FGD45" s="37"/>
      <c r="FGE45" s="37"/>
      <c r="FGF45" s="37"/>
      <c r="FGG45" s="37"/>
      <c r="FGH45" s="37"/>
      <c r="FGI45" s="37"/>
      <c r="FGJ45" s="37"/>
      <c r="FGK45" s="37"/>
      <c r="FGL45" s="37"/>
      <c r="FGM45" s="37"/>
      <c r="FGN45" s="37"/>
      <c r="FGO45" s="37"/>
      <c r="FGP45" s="37"/>
      <c r="FGQ45" s="37"/>
      <c r="FGR45" s="37"/>
      <c r="FGS45" s="37"/>
      <c r="FGT45" s="37"/>
      <c r="FGU45" s="37"/>
      <c r="FGV45" s="37"/>
      <c r="FGW45" s="37"/>
      <c r="FGX45" s="37"/>
      <c r="FGY45" s="37"/>
      <c r="FGZ45" s="37"/>
      <c r="FHA45" s="37"/>
      <c r="FHB45" s="37"/>
      <c r="FHC45" s="37"/>
      <c r="FHD45" s="37"/>
      <c r="FHE45" s="37"/>
      <c r="FHF45" s="37"/>
      <c r="FHG45" s="37"/>
      <c r="FHH45" s="37"/>
      <c r="FHI45" s="37"/>
      <c r="FHJ45" s="37"/>
      <c r="FHK45" s="37"/>
      <c r="FHL45" s="37"/>
      <c r="FHM45" s="37"/>
      <c r="FHN45" s="37"/>
      <c r="FHO45" s="37"/>
      <c r="FHP45" s="37"/>
      <c r="FHQ45" s="37"/>
      <c r="FHR45" s="37"/>
      <c r="FHS45" s="37"/>
      <c r="FHT45" s="37"/>
      <c r="FHU45" s="37"/>
      <c r="FHV45" s="37"/>
      <c r="FHW45" s="37"/>
      <c r="FHX45" s="37"/>
      <c r="FHY45" s="37"/>
      <c r="FHZ45" s="37"/>
      <c r="FIA45" s="37"/>
      <c r="FIB45" s="37"/>
      <c r="FIC45" s="37"/>
      <c r="FID45" s="37"/>
      <c r="FIE45" s="37"/>
      <c r="FIF45" s="37"/>
      <c r="FIG45" s="37"/>
      <c r="FIH45" s="37"/>
      <c r="FII45" s="37"/>
      <c r="FIJ45" s="37"/>
      <c r="FIK45" s="37"/>
      <c r="FIL45" s="37"/>
      <c r="FIM45" s="37"/>
      <c r="FIN45" s="37"/>
      <c r="FIO45" s="37"/>
      <c r="FIP45" s="37"/>
      <c r="FIQ45" s="37"/>
      <c r="FIR45" s="37"/>
      <c r="FIS45" s="37"/>
      <c r="FIT45" s="37"/>
      <c r="FIU45" s="37"/>
      <c r="FIV45" s="37"/>
      <c r="FIW45" s="37"/>
      <c r="FIX45" s="37"/>
      <c r="FIY45" s="37"/>
      <c r="FIZ45" s="37"/>
      <c r="FJA45" s="37"/>
      <c r="FJB45" s="37"/>
      <c r="FJC45" s="37"/>
      <c r="FJD45" s="37"/>
      <c r="FJE45" s="37"/>
      <c r="FJF45" s="37"/>
      <c r="FJG45" s="37"/>
      <c r="FJH45" s="37"/>
      <c r="FJI45" s="37"/>
      <c r="FJJ45" s="37"/>
      <c r="FJK45" s="37"/>
      <c r="FJL45" s="37"/>
      <c r="FJM45" s="37"/>
      <c r="FJN45" s="37"/>
      <c r="FJO45" s="37"/>
      <c r="FJP45" s="37"/>
      <c r="FJQ45" s="37"/>
      <c r="FJR45" s="37"/>
      <c r="FJS45" s="37"/>
      <c r="FJT45" s="37"/>
      <c r="FJU45" s="37"/>
      <c r="FJV45" s="37"/>
      <c r="FJW45" s="37"/>
      <c r="FJX45" s="37"/>
      <c r="FJY45" s="37"/>
      <c r="FJZ45" s="37"/>
      <c r="FKA45" s="37"/>
      <c r="FKB45" s="37"/>
      <c r="FKC45" s="37"/>
      <c r="FKD45" s="37"/>
      <c r="FKE45" s="37"/>
      <c r="FKF45" s="37"/>
      <c r="FKG45" s="37"/>
      <c r="FKH45" s="37"/>
      <c r="FKI45" s="37"/>
      <c r="FKJ45" s="37"/>
      <c r="FKK45" s="37"/>
      <c r="FKL45" s="37"/>
      <c r="FKM45" s="37"/>
      <c r="FKN45" s="37"/>
      <c r="FKO45" s="37"/>
      <c r="FKP45" s="37"/>
      <c r="FKQ45" s="37"/>
      <c r="FKR45" s="37"/>
      <c r="FKS45" s="37"/>
      <c r="FKT45" s="37"/>
      <c r="FKU45" s="37"/>
      <c r="FKV45" s="37"/>
      <c r="FKW45" s="37"/>
      <c r="FKX45" s="37"/>
      <c r="FKY45" s="37"/>
      <c r="FKZ45" s="37"/>
      <c r="FLA45" s="37"/>
      <c r="FLB45" s="37"/>
      <c r="FLC45" s="37"/>
      <c r="FLD45" s="37"/>
      <c r="FLE45" s="37"/>
      <c r="FLF45" s="37"/>
      <c r="FLG45" s="37"/>
      <c r="FLH45" s="37"/>
      <c r="FLI45" s="37"/>
      <c r="FLJ45" s="37"/>
      <c r="FLK45" s="37"/>
      <c r="FLL45" s="37"/>
      <c r="FLM45" s="37"/>
      <c r="FLN45" s="37"/>
      <c r="FLO45" s="37"/>
      <c r="FLP45" s="37"/>
      <c r="FLQ45" s="37"/>
      <c r="FLR45" s="37"/>
      <c r="FLS45" s="37"/>
      <c r="FLT45" s="37"/>
      <c r="FLU45" s="37"/>
      <c r="FLV45" s="37"/>
      <c r="FLW45" s="37"/>
      <c r="FLX45" s="37"/>
      <c r="FLY45" s="37"/>
      <c r="FLZ45" s="37"/>
      <c r="FMA45" s="37"/>
      <c r="FMB45" s="37"/>
      <c r="FMC45" s="37"/>
      <c r="FMD45" s="37"/>
      <c r="FME45" s="37"/>
      <c r="FMF45" s="37"/>
      <c r="FMG45" s="37"/>
      <c r="FMH45" s="37"/>
      <c r="FMI45" s="37"/>
      <c r="FMJ45" s="37"/>
      <c r="FMK45" s="37"/>
      <c r="FML45" s="37"/>
      <c r="FMM45" s="37"/>
      <c r="FMN45" s="37"/>
      <c r="FMO45" s="37"/>
      <c r="FMP45" s="37"/>
      <c r="FMQ45" s="37"/>
      <c r="FMR45" s="37"/>
      <c r="FMS45" s="37"/>
      <c r="FMT45" s="37"/>
      <c r="FMU45" s="37"/>
      <c r="FMV45" s="37"/>
      <c r="FMW45" s="37"/>
      <c r="FMX45" s="37"/>
      <c r="FMY45" s="37"/>
      <c r="FMZ45" s="37"/>
      <c r="FNA45" s="37"/>
      <c r="FNB45" s="37"/>
      <c r="FNC45" s="37"/>
      <c r="FND45" s="37"/>
      <c r="FNE45" s="37"/>
      <c r="FNF45" s="37"/>
      <c r="FNG45" s="37"/>
      <c r="FNH45" s="37"/>
      <c r="FNI45" s="37"/>
      <c r="FNJ45" s="37"/>
      <c r="FNK45" s="37"/>
      <c r="FNL45" s="37"/>
      <c r="FNM45" s="37"/>
      <c r="FNN45" s="37"/>
      <c r="FNO45" s="37"/>
      <c r="FNP45" s="37"/>
      <c r="FNQ45" s="37"/>
      <c r="FNR45" s="37"/>
      <c r="FNS45" s="37"/>
      <c r="FNT45" s="37"/>
      <c r="FNU45" s="37"/>
      <c r="FNV45" s="37"/>
      <c r="FNW45" s="37"/>
      <c r="FNX45" s="37"/>
      <c r="FNY45" s="37"/>
      <c r="FNZ45" s="37"/>
      <c r="FOA45" s="37"/>
      <c r="FOB45" s="37"/>
      <c r="FOC45" s="37"/>
      <c r="FOD45" s="37"/>
      <c r="FOE45" s="37"/>
      <c r="FOF45" s="37"/>
      <c r="FOG45" s="37"/>
      <c r="FOH45" s="37"/>
      <c r="FOI45" s="37"/>
      <c r="FOJ45" s="37"/>
      <c r="FOK45" s="37"/>
      <c r="FOL45" s="37"/>
      <c r="FOM45" s="37"/>
      <c r="FON45" s="37"/>
      <c r="FOO45" s="37"/>
      <c r="FOP45" s="37"/>
      <c r="FOQ45" s="37"/>
      <c r="FOR45" s="37"/>
      <c r="FOS45" s="37"/>
      <c r="FOT45" s="37"/>
      <c r="FOU45" s="37"/>
      <c r="FOV45" s="37"/>
      <c r="FOW45" s="37"/>
      <c r="FOX45" s="37"/>
      <c r="FOY45" s="37"/>
      <c r="FOZ45" s="37"/>
      <c r="FPA45" s="37"/>
      <c r="FPB45" s="37"/>
      <c r="FPC45" s="37"/>
      <c r="FPD45" s="37"/>
      <c r="FPE45" s="37"/>
      <c r="FPF45" s="37"/>
      <c r="FPG45" s="37"/>
      <c r="FPH45" s="37"/>
      <c r="FPI45" s="37"/>
      <c r="FPJ45" s="37"/>
      <c r="FPK45" s="37"/>
      <c r="FPL45" s="37"/>
      <c r="FPM45" s="37"/>
      <c r="FPN45" s="37"/>
      <c r="FPO45" s="37"/>
      <c r="FPP45" s="37"/>
      <c r="FPQ45" s="37"/>
      <c r="FPR45" s="37"/>
      <c r="FPS45" s="37"/>
      <c r="FPT45" s="37"/>
      <c r="FPU45" s="37"/>
      <c r="FPV45" s="37"/>
      <c r="FPW45" s="37"/>
      <c r="FPX45" s="37"/>
      <c r="FPY45" s="37"/>
      <c r="FPZ45" s="37"/>
      <c r="FQA45" s="37"/>
      <c r="FQB45" s="37"/>
      <c r="FQC45" s="37"/>
      <c r="FQD45" s="37"/>
      <c r="FQE45" s="37"/>
      <c r="FQF45" s="37"/>
      <c r="FQG45" s="37"/>
      <c r="FQH45" s="37"/>
      <c r="FQI45" s="37"/>
      <c r="FQJ45" s="37"/>
      <c r="FQK45" s="37"/>
      <c r="FQL45" s="37"/>
      <c r="FQM45" s="37"/>
      <c r="FQN45" s="37"/>
      <c r="FQO45" s="37"/>
      <c r="FQP45" s="37"/>
      <c r="FQQ45" s="37"/>
      <c r="FQR45" s="37"/>
      <c r="FQS45" s="37"/>
      <c r="FQT45" s="37"/>
      <c r="FQU45" s="37"/>
      <c r="FQV45" s="37"/>
      <c r="FQW45" s="37"/>
      <c r="FQX45" s="37"/>
      <c r="FQY45" s="37"/>
      <c r="FQZ45" s="37"/>
      <c r="FRA45" s="37"/>
      <c r="FRB45" s="37"/>
      <c r="FRC45" s="37"/>
      <c r="FRD45" s="37"/>
      <c r="FRE45" s="37"/>
      <c r="FRF45" s="37"/>
      <c r="FRG45" s="37"/>
      <c r="FRH45" s="37"/>
      <c r="FRI45" s="37"/>
      <c r="FRJ45" s="37"/>
      <c r="FRK45" s="37"/>
      <c r="FRL45" s="37"/>
      <c r="FRM45" s="37"/>
      <c r="FRN45" s="37"/>
      <c r="FRO45" s="37"/>
      <c r="FRP45" s="37"/>
      <c r="FRQ45" s="37"/>
      <c r="FRR45" s="37"/>
      <c r="FRS45" s="37"/>
      <c r="FRT45" s="37"/>
      <c r="FRU45" s="37"/>
      <c r="FRV45" s="37"/>
      <c r="FRW45" s="37"/>
      <c r="FRX45" s="37"/>
      <c r="FRY45" s="37"/>
      <c r="FRZ45" s="37"/>
      <c r="FSA45" s="37"/>
      <c r="FSB45" s="37"/>
      <c r="FSC45" s="37"/>
      <c r="FSD45" s="37"/>
      <c r="FSE45" s="37"/>
      <c r="FSF45" s="37"/>
      <c r="FSG45" s="37"/>
      <c r="FSH45" s="37"/>
      <c r="FSI45" s="37"/>
      <c r="FSJ45" s="37"/>
      <c r="FSK45" s="37"/>
      <c r="FSL45" s="37"/>
      <c r="FSM45" s="37"/>
      <c r="FSN45" s="37"/>
      <c r="FSO45" s="37"/>
      <c r="FSP45" s="37"/>
      <c r="FSQ45" s="37"/>
      <c r="FSR45" s="37"/>
      <c r="FSS45" s="37"/>
      <c r="FST45" s="37"/>
      <c r="FSU45" s="37"/>
      <c r="FSV45" s="37"/>
      <c r="FSW45" s="37"/>
      <c r="FSX45" s="37"/>
      <c r="FSY45" s="37"/>
      <c r="FSZ45" s="37"/>
      <c r="FTA45" s="37"/>
      <c r="FTB45" s="37"/>
      <c r="FTC45" s="37"/>
      <c r="FTD45" s="37"/>
      <c r="FTE45" s="37"/>
      <c r="FTF45" s="37"/>
      <c r="FTG45" s="37"/>
      <c r="FTH45" s="37"/>
      <c r="FTI45" s="37"/>
      <c r="FTJ45" s="37"/>
      <c r="FTK45" s="37"/>
      <c r="FTL45" s="37"/>
      <c r="FTM45" s="37"/>
      <c r="FTN45" s="37"/>
      <c r="FTO45" s="37"/>
      <c r="FTP45" s="37"/>
      <c r="FTQ45" s="37"/>
      <c r="FTR45" s="37"/>
      <c r="FTS45" s="37"/>
      <c r="FTT45" s="37"/>
      <c r="FTU45" s="37"/>
      <c r="FTV45" s="37"/>
      <c r="FTW45" s="37"/>
      <c r="FTX45" s="37"/>
      <c r="FTY45" s="37"/>
      <c r="FTZ45" s="37"/>
      <c r="FUA45" s="37"/>
      <c r="FUB45" s="37"/>
      <c r="FUC45" s="37"/>
      <c r="FUD45" s="37"/>
      <c r="FUE45" s="37"/>
      <c r="FUF45" s="37"/>
      <c r="FUG45" s="37"/>
      <c r="FUH45" s="37"/>
      <c r="FUI45" s="37"/>
      <c r="FUJ45" s="37"/>
      <c r="FUK45" s="37"/>
      <c r="FUL45" s="37"/>
      <c r="FUM45" s="37"/>
      <c r="FUN45" s="37"/>
      <c r="FUO45" s="37"/>
      <c r="FUP45" s="37"/>
      <c r="FUQ45" s="37"/>
      <c r="FUR45" s="37"/>
      <c r="FUS45" s="37"/>
      <c r="FUT45" s="37"/>
      <c r="FUU45" s="37"/>
      <c r="FUV45" s="37"/>
      <c r="FUW45" s="37"/>
      <c r="FUX45" s="37"/>
      <c r="FUY45" s="37"/>
      <c r="FUZ45" s="37"/>
      <c r="FVA45" s="37"/>
      <c r="FVB45" s="37"/>
      <c r="FVC45" s="37"/>
      <c r="FVD45" s="37"/>
      <c r="FVE45" s="37"/>
      <c r="FVF45" s="37"/>
      <c r="FVG45" s="37"/>
      <c r="FVH45" s="37"/>
      <c r="FVI45" s="37"/>
      <c r="FVJ45" s="37"/>
      <c r="FVK45" s="37"/>
      <c r="FVL45" s="37"/>
      <c r="FVM45" s="37"/>
      <c r="FVN45" s="37"/>
      <c r="FVO45" s="37"/>
      <c r="FVP45" s="37"/>
      <c r="FVQ45" s="37"/>
      <c r="FVR45" s="37"/>
      <c r="FVS45" s="37"/>
      <c r="FVT45" s="37"/>
      <c r="FVU45" s="37"/>
      <c r="FVV45" s="37"/>
      <c r="FVW45" s="37"/>
      <c r="FVX45" s="37"/>
      <c r="FVY45" s="37"/>
      <c r="FVZ45" s="37"/>
      <c r="FWA45" s="37"/>
      <c r="FWB45" s="37"/>
      <c r="FWC45" s="37"/>
      <c r="FWD45" s="37"/>
      <c r="FWE45" s="37"/>
      <c r="FWF45" s="37"/>
      <c r="FWG45" s="37"/>
      <c r="FWH45" s="37"/>
      <c r="FWI45" s="37"/>
      <c r="FWJ45" s="37"/>
      <c r="FWK45" s="37"/>
      <c r="FWL45" s="37"/>
      <c r="FWM45" s="37"/>
      <c r="FWN45" s="37"/>
      <c r="FWO45" s="37"/>
      <c r="FWP45" s="37"/>
      <c r="FWQ45" s="37"/>
      <c r="FWR45" s="37"/>
      <c r="FWS45" s="37"/>
      <c r="FWT45" s="37"/>
      <c r="FWU45" s="37"/>
      <c r="FWV45" s="37"/>
      <c r="FWW45" s="37"/>
      <c r="FWX45" s="37"/>
      <c r="FWY45" s="37"/>
      <c r="FWZ45" s="37"/>
      <c r="FXA45" s="37"/>
      <c r="FXB45" s="37"/>
      <c r="FXC45" s="37"/>
      <c r="FXD45" s="37"/>
      <c r="FXE45" s="37"/>
      <c r="FXF45" s="37"/>
      <c r="FXG45" s="37"/>
      <c r="FXH45" s="37"/>
      <c r="FXI45" s="37"/>
      <c r="FXJ45" s="37"/>
      <c r="FXK45" s="37"/>
      <c r="FXL45" s="37"/>
      <c r="FXM45" s="37"/>
      <c r="FXN45" s="37"/>
      <c r="FXO45" s="37"/>
      <c r="FXP45" s="37"/>
      <c r="FXQ45" s="37"/>
      <c r="FXR45" s="37"/>
      <c r="FXS45" s="37"/>
      <c r="FXT45" s="37"/>
      <c r="FXU45" s="37"/>
      <c r="FXV45" s="37"/>
      <c r="FXW45" s="37"/>
      <c r="FXX45" s="37"/>
      <c r="FXY45" s="37"/>
      <c r="FXZ45" s="37"/>
      <c r="FYA45" s="37"/>
      <c r="FYB45" s="37"/>
      <c r="FYC45" s="37"/>
      <c r="FYD45" s="37"/>
      <c r="FYE45" s="37"/>
      <c r="FYF45" s="37"/>
      <c r="FYG45" s="37"/>
      <c r="FYH45" s="37"/>
      <c r="FYI45" s="37"/>
      <c r="FYJ45" s="37"/>
      <c r="FYK45" s="37"/>
      <c r="FYL45" s="37"/>
      <c r="FYM45" s="37"/>
      <c r="FYN45" s="37"/>
      <c r="FYO45" s="37"/>
      <c r="FYP45" s="37"/>
      <c r="FYQ45" s="37"/>
      <c r="FYR45" s="37"/>
      <c r="FYS45" s="37"/>
      <c r="FYT45" s="37"/>
      <c r="FYU45" s="37"/>
      <c r="FYV45" s="37"/>
      <c r="FYW45" s="37"/>
      <c r="FYX45" s="37"/>
      <c r="FYY45" s="37"/>
      <c r="FYZ45" s="37"/>
      <c r="FZA45" s="37"/>
      <c r="FZB45" s="37"/>
      <c r="FZC45" s="37"/>
      <c r="FZD45" s="37"/>
      <c r="FZE45" s="37"/>
      <c r="FZF45" s="37"/>
      <c r="FZG45" s="37"/>
      <c r="FZH45" s="37"/>
      <c r="FZI45" s="37"/>
      <c r="FZJ45" s="37"/>
      <c r="FZK45" s="37"/>
      <c r="FZL45" s="37"/>
      <c r="FZM45" s="37"/>
      <c r="FZN45" s="37"/>
      <c r="FZO45" s="37"/>
      <c r="FZP45" s="37"/>
      <c r="FZQ45" s="37"/>
      <c r="FZR45" s="37"/>
      <c r="FZS45" s="37"/>
      <c r="FZT45" s="37"/>
      <c r="FZU45" s="37"/>
      <c r="FZV45" s="37"/>
      <c r="FZW45" s="37"/>
      <c r="FZX45" s="37"/>
      <c r="FZY45" s="37"/>
      <c r="FZZ45" s="37"/>
      <c r="GAA45" s="37"/>
      <c r="GAB45" s="37"/>
      <c r="GAC45" s="37"/>
      <c r="GAD45" s="37"/>
      <c r="GAE45" s="37"/>
      <c r="GAF45" s="37"/>
      <c r="GAG45" s="37"/>
      <c r="GAH45" s="37"/>
      <c r="GAI45" s="37"/>
      <c r="GAJ45" s="37"/>
      <c r="GAK45" s="37"/>
      <c r="GAL45" s="37"/>
      <c r="GAM45" s="37"/>
      <c r="GAN45" s="37"/>
      <c r="GAO45" s="37"/>
      <c r="GAP45" s="37"/>
      <c r="GAQ45" s="37"/>
      <c r="GAR45" s="37"/>
      <c r="GAS45" s="37"/>
      <c r="GAT45" s="37"/>
      <c r="GAU45" s="37"/>
      <c r="GAV45" s="37"/>
      <c r="GAW45" s="37"/>
      <c r="GAX45" s="37"/>
      <c r="GAY45" s="37"/>
      <c r="GAZ45" s="37"/>
      <c r="GBA45" s="37"/>
      <c r="GBB45" s="37"/>
      <c r="GBC45" s="37"/>
      <c r="GBD45" s="37"/>
      <c r="GBE45" s="37"/>
      <c r="GBF45" s="37"/>
      <c r="GBG45" s="37"/>
      <c r="GBH45" s="37"/>
      <c r="GBI45" s="37"/>
      <c r="GBJ45" s="37"/>
      <c r="GBK45" s="37"/>
      <c r="GBL45" s="37"/>
      <c r="GBM45" s="37"/>
      <c r="GBN45" s="37"/>
      <c r="GBO45" s="37"/>
      <c r="GBP45" s="37"/>
      <c r="GBQ45" s="37"/>
      <c r="GBR45" s="37"/>
      <c r="GBS45" s="37"/>
      <c r="GBT45" s="37"/>
      <c r="GBU45" s="37"/>
      <c r="GBV45" s="37"/>
      <c r="GBW45" s="37"/>
      <c r="GBX45" s="37"/>
      <c r="GBY45" s="37"/>
      <c r="GBZ45" s="37"/>
      <c r="GCA45" s="37"/>
      <c r="GCB45" s="37"/>
      <c r="GCC45" s="37"/>
      <c r="GCD45" s="37"/>
      <c r="GCE45" s="37"/>
      <c r="GCF45" s="37"/>
      <c r="GCG45" s="37"/>
      <c r="GCH45" s="37"/>
      <c r="GCI45" s="37"/>
      <c r="GCJ45" s="37"/>
      <c r="GCK45" s="37"/>
      <c r="GCL45" s="37"/>
      <c r="GCM45" s="37"/>
      <c r="GCN45" s="37"/>
      <c r="GCO45" s="37"/>
      <c r="GCP45" s="37"/>
      <c r="GCQ45" s="37"/>
      <c r="GCR45" s="37"/>
      <c r="GCS45" s="37"/>
      <c r="GCT45" s="37"/>
      <c r="GCU45" s="37"/>
      <c r="GCV45" s="37"/>
      <c r="GCW45" s="37"/>
      <c r="GCX45" s="37"/>
      <c r="GCY45" s="37"/>
      <c r="GCZ45" s="37"/>
      <c r="GDA45" s="37"/>
      <c r="GDB45" s="37"/>
      <c r="GDC45" s="37"/>
      <c r="GDD45" s="37"/>
      <c r="GDE45" s="37"/>
      <c r="GDF45" s="37"/>
      <c r="GDG45" s="37"/>
      <c r="GDH45" s="37"/>
      <c r="GDI45" s="37"/>
      <c r="GDJ45" s="37"/>
      <c r="GDK45" s="37"/>
      <c r="GDL45" s="37"/>
      <c r="GDM45" s="37"/>
      <c r="GDN45" s="37"/>
      <c r="GDO45" s="37"/>
      <c r="GDP45" s="37"/>
      <c r="GDQ45" s="37"/>
      <c r="GDR45" s="37"/>
      <c r="GDS45" s="37"/>
      <c r="GDT45" s="37"/>
      <c r="GDU45" s="37"/>
      <c r="GDV45" s="37"/>
      <c r="GDW45" s="37"/>
      <c r="GDX45" s="37"/>
      <c r="GDY45" s="37"/>
      <c r="GDZ45" s="37"/>
      <c r="GEA45" s="37"/>
      <c r="GEB45" s="37"/>
      <c r="GEC45" s="37"/>
      <c r="GED45" s="37"/>
      <c r="GEE45" s="37"/>
      <c r="GEF45" s="37"/>
      <c r="GEG45" s="37"/>
      <c r="GEH45" s="37"/>
      <c r="GEI45" s="37"/>
      <c r="GEJ45" s="37"/>
      <c r="GEK45" s="37"/>
      <c r="GEL45" s="37"/>
      <c r="GEM45" s="37"/>
      <c r="GEN45" s="37"/>
      <c r="GEO45" s="37"/>
      <c r="GEP45" s="37"/>
      <c r="GEQ45" s="37"/>
      <c r="GER45" s="37"/>
      <c r="GES45" s="37"/>
      <c r="GET45" s="37"/>
      <c r="GEU45" s="37"/>
      <c r="GEV45" s="37"/>
      <c r="GEW45" s="37"/>
      <c r="GEX45" s="37"/>
      <c r="GEY45" s="37"/>
      <c r="GEZ45" s="37"/>
      <c r="GFA45" s="37"/>
      <c r="GFB45" s="37"/>
      <c r="GFC45" s="37"/>
      <c r="GFD45" s="37"/>
      <c r="GFE45" s="37"/>
      <c r="GFF45" s="37"/>
      <c r="GFG45" s="37"/>
      <c r="GFH45" s="37"/>
      <c r="GFI45" s="37"/>
      <c r="GFJ45" s="37"/>
      <c r="GFK45" s="37"/>
      <c r="GFL45" s="37"/>
      <c r="GFM45" s="37"/>
      <c r="GFN45" s="37"/>
      <c r="GFO45" s="37"/>
      <c r="GFP45" s="37"/>
      <c r="GFQ45" s="37"/>
      <c r="GFR45" s="37"/>
      <c r="GFS45" s="37"/>
      <c r="GFT45" s="37"/>
      <c r="GFU45" s="37"/>
      <c r="GFV45" s="37"/>
      <c r="GFW45" s="37"/>
      <c r="GFX45" s="37"/>
      <c r="GFY45" s="37"/>
      <c r="GFZ45" s="37"/>
      <c r="GGA45" s="37"/>
      <c r="GGB45" s="37"/>
      <c r="GGC45" s="37"/>
      <c r="GGD45" s="37"/>
      <c r="GGE45" s="37"/>
      <c r="GGF45" s="37"/>
      <c r="GGG45" s="37"/>
      <c r="GGH45" s="37"/>
      <c r="GGI45" s="37"/>
      <c r="GGJ45" s="37"/>
      <c r="GGK45" s="37"/>
      <c r="GGL45" s="37"/>
      <c r="GGM45" s="37"/>
      <c r="GGN45" s="37"/>
      <c r="GGO45" s="37"/>
      <c r="GGP45" s="37"/>
      <c r="GGQ45" s="37"/>
      <c r="GGR45" s="37"/>
      <c r="GGS45" s="37"/>
      <c r="GGT45" s="37"/>
      <c r="GGU45" s="37"/>
      <c r="GGV45" s="37"/>
      <c r="GGW45" s="37"/>
      <c r="GGX45" s="37"/>
      <c r="GGY45" s="37"/>
      <c r="GGZ45" s="37"/>
      <c r="GHA45" s="37"/>
      <c r="GHB45" s="37"/>
      <c r="GHC45" s="37"/>
      <c r="GHD45" s="37"/>
      <c r="GHE45" s="37"/>
      <c r="GHF45" s="37"/>
      <c r="GHG45" s="37"/>
      <c r="GHH45" s="37"/>
      <c r="GHI45" s="37"/>
      <c r="GHJ45" s="37"/>
      <c r="GHK45" s="37"/>
      <c r="GHL45" s="37"/>
      <c r="GHM45" s="37"/>
      <c r="GHN45" s="37"/>
      <c r="GHO45" s="37"/>
      <c r="GHP45" s="37"/>
      <c r="GHQ45" s="37"/>
      <c r="GHR45" s="37"/>
      <c r="GHS45" s="37"/>
      <c r="GHT45" s="37"/>
      <c r="GHU45" s="37"/>
      <c r="GHV45" s="37"/>
      <c r="GHW45" s="37"/>
      <c r="GHX45" s="37"/>
      <c r="GHY45" s="37"/>
      <c r="GHZ45" s="37"/>
      <c r="GIA45" s="37"/>
      <c r="GIB45" s="37"/>
      <c r="GIC45" s="37"/>
      <c r="GID45" s="37"/>
      <c r="GIE45" s="37"/>
      <c r="GIF45" s="37"/>
      <c r="GIG45" s="37"/>
      <c r="GIH45" s="37"/>
      <c r="GII45" s="37"/>
      <c r="GIJ45" s="37"/>
      <c r="GIK45" s="37"/>
      <c r="GIL45" s="37"/>
      <c r="GIM45" s="37"/>
      <c r="GIN45" s="37"/>
      <c r="GIO45" s="37"/>
      <c r="GIP45" s="37"/>
      <c r="GIQ45" s="37"/>
      <c r="GIR45" s="37"/>
      <c r="GIS45" s="37"/>
      <c r="GIT45" s="37"/>
      <c r="GIU45" s="37"/>
      <c r="GIV45" s="37"/>
      <c r="GIW45" s="37"/>
      <c r="GIX45" s="37"/>
      <c r="GIY45" s="37"/>
      <c r="GIZ45" s="37"/>
      <c r="GJA45" s="37"/>
      <c r="GJB45" s="37"/>
      <c r="GJC45" s="37"/>
      <c r="GJD45" s="37"/>
      <c r="GJE45" s="37"/>
      <c r="GJF45" s="37"/>
      <c r="GJG45" s="37"/>
      <c r="GJH45" s="37"/>
      <c r="GJI45" s="37"/>
      <c r="GJJ45" s="37"/>
      <c r="GJK45" s="37"/>
      <c r="GJL45" s="37"/>
      <c r="GJM45" s="37"/>
      <c r="GJN45" s="37"/>
      <c r="GJO45" s="37"/>
      <c r="GJP45" s="37"/>
      <c r="GJQ45" s="37"/>
      <c r="GJR45" s="37"/>
      <c r="GJS45" s="37"/>
      <c r="GJT45" s="37"/>
      <c r="GJU45" s="37"/>
      <c r="GJV45" s="37"/>
      <c r="GJW45" s="37"/>
      <c r="GJX45" s="37"/>
      <c r="GJY45" s="37"/>
      <c r="GJZ45" s="37"/>
      <c r="GKA45" s="37"/>
      <c r="GKB45" s="37"/>
      <c r="GKC45" s="37"/>
      <c r="GKD45" s="37"/>
      <c r="GKE45" s="37"/>
      <c r="GKF45" s="37"/>
      <c r="GKG45" s="37"/>
      <c r="GKH45" s="37"/>
      <c r="GKI45" s="37"/>
      <c r="GKJ45" s="37"/>
      <c r="GKK45" s="37"/>
      <c r="GKL45" s="37"/>
      <c r="GKM45" s="37"/>
      <c r="GKN45" s="37"/>
      <c r="GKO45" s="37"/>
      <c r="GKP45" s="37"/>
      <c r="GKQ45" s="37"/>
      <c r="GKR45" s="37"/>
      <c r="GKS45" s="37"/>
      <c r="GKT45" s="37"/>
      <c r="GKU45" s="37"/>
      <c r="GKV45" s="37"/>
      <c r="GKW45" s="37"/>
      <c r="GKX45" s="37"/>
      <c r="GKY45" s="37"/>
      <c r="GKZ45" s="37"/>
      <c r="GLA45" s="37"/>
      <c r="GLB45" s="37"/>
      <c r="GLC45" s="37"/>
      <c r="GLD45" s="37"/>
      <c r="GLE45" s="37"/>
      <c r="GLF45" s="37"/>
      <c r="GLG45" s="37"/>
      <c r="GLH45" s="37"/>
      <c r="GLI45" s="37"/>
      <c r="GLJ45" s="37"/>
      <c r="GLK45" s="37"/>
      <c r="GLL45" s="37"/>
      <c r="GLM45" s="37"/>
      <c r="GLN45" s="37"/>
      <c r="GLO45" s="37"/>
      <c r="GLP45" s="37"/>
      <c r="GLQ45" s="37"/>
      <c r="GLR45" s="37"/>
      <c r="GLS45" s="37"/>
      <c r="GLT45" s="37"/>
      <c r="GLU45" s="37"/>
      <c r="GLV45" s="37"/>
      <c r="GLW45" s="37"/>
      <c r="GLX45" s="37"/>
      <c r="GLY45" s="37"/>
      <c r="GLZ45" s="37"/>
      <c r="GMA45" s="37"/>
      <c r="GMB45" s="37"/>
      <c r="GMC45" s="37"/>
      <c r="GMD45" s="37"/>
      <c r="GME45" s="37"/>
      <c r="GMF45" s="37"/>
      <c r="GMG45" s="37"/>
      <c r="GMH45" s="37"/>
      <c r="GMI45" s="37"/>
      <c r="GMJ45" s="37"/>
      <c r="GMK45" s="37"/>
      <c r="GML45" s="37"/>
      <c r="GMM45" s="37"/>
      <c r="GMN45" s="37"/>
      <c r="GMO45" s="37"/>
      <c r="GMP45" s="37"/>
      <c r="GMQ45" s="37"/>
      <c r="GMR45" s="37"/>
      <c r="GMS45" s="37"/>
      <c r="GMT45" s="37"/>
      <c r="GMU45" s="37"/>
      <c r="GMV45" s="37"/>
      <c r="GMW45" s="37"/>
      <c r="GMX45" s="37"/>
      <c r="GMY45" s="37"/>
      <c r="GMZ45" s="37"/>
      <c r="GNA45" s="37"/>
      <c r="GNB45" s="37"/>
      <c r="GNC45" s="37"/>
      <c r="GND45" s="37"/>
      <c r="GNE45" s="37"/>
      <c r="GNF45" s="37"/>
      <c r="GNG45" s="37"/>
      <c r="GNH45" s="37"/>
      <c r="GNI45" s="37"/>
      <c r="GNJ45" s="37"/>
      <c r="GNK45" s="37"/>
      <c r="GNL45" s="37"/>
      <c r="GNM45" s="37"/>
      <c r="GNN45" s="37"/>
      <c r="GNO45" s="37"/>
      <c r="GNP45" s="37"/>
      <c r="GNQ45" s="37"/>
      <c r="GNR45" s="37"/>
      <c r="GNS45" s="37"/>
      <c r="GNT45" s="37"/>
      <c r="GNU45" s="37"/>
      <c r="GNV45" s="37"/>
      <c r="GNW45" s="37"/>
      <c r="GNX45" s="37"/>
      <c r="GNY45" s="37"/>
      <c r="GNZ45" s="37"/>
      <c r="GOA45" s="37"/>
      <c r="GOB45" s="37"/>
      <c r="GOC45" s="37"/>
      <c r="GOD45" s="37"/>
      <c r="GOE45" s="37"/>
      <c r="GOF45" s="37"/>
      <c r="GOG45" s="37"/>
      <c r="GOH45" s="37"/>
      <c r="GOI45" s="37"/>
      <c r="GOJ45" s="37"/>
      <c r="GOK45" s="37"/>
      <c r="GOL45" s="37"/>
      <c r="GOM45" s="37"/>
      <c r="GON45" s="37"/>
      <c r="GOO45" s="37"/>
      <c r="GOP45" s="37"/>
      <c r="GOQ45" s="37"/>
      <c r="GOR45" s="37"/>
      <c r="GOS45" s="37"/>
      <c r="GOT45" s="37"/>
      <c r="GOU45" s="37"/>
      <c r="GOV45" s="37"/>
      <c r="GOW45" s="37"/>
      <c r="GOX45" s="37"/>
      <c r="GOY45" s="37"/>
      <c r="GOZ45" s="37"/>
      <c r="GPA45" s="37"/>
      <c r="GPB45" s="37"/>
      <c r="GPC45" s="37"/>
      <c r="GPD45" s="37"/>
      <c r="GPE45" s="37"/>
      <c r="GPF45" s="37"/>
      <c r="GPG45" s="37"/>
      <c r="GPH45" s="37"/>
      <c r="GPI45" s="37"/>
      <c r="GPJ45" s="37"/>
      <c r="GPK45" s="37"/>
      <c r="GPL45" s="37"/>
      <c r="GPM45" s="37"/>
      <c r="GPN45" s="37"/>
      <c r="GPO45" s="37"/>
      <c r="GPP45" s="37"/>
      <c r="GPQ45" s="37"/>
      <c r="GPR45" s="37"/>
      <c r="GPS45" s="37"/>
      <c r="GPT45" s="37"/>
      <c r="GPU45" s="37"/>
      <c r="GPV45" s="37"/>
      <c r="GPW45" s="37"/>
      <c r="GPX45" s="37"/>
      <c r="GPY45" s="37"/>
      <c r="GPZ45" s="37"/>
      <c r="GQA45" s="37"/>
      <c r="GQB45" s="37"/>
      <c r="GQC45" s="37"/>
      <c r="GQD45" s="37"/>
      <c r="GQE45" s="37"/>
      <c r="GQF45" s="37"/>
      <c r="GQG45" s="37"/>
      <c r="GQH45" s="37"/>
      <c r="GQI45" s="37"/>
      <c r="GQJ45" s="37"/>
      <c r="GQK45" s="37"/>
      <c r="GQL45" s="37"/>
      <c r="GQM45" s="37"/>
      <c r="GQN45" s="37"/>
      <c r="GQO45" s="37"/>
      <c r="GQP45" s="37"/>
      <c r="GQQ45" s="37"/>
      <c r="GQR45" s="37"/>
      <c r="GQS45" s="37"/>
      <c r="GQT45" s="37"/>
      <c r="GQU45" s="37"/>
      <c r="GQV45" s="37"/>
      <c r="GQW45" s="37"/>
      <c r="GQX45" s="37"/>
      <c r="GQY45" s="37"/>
      <c r="GQZ45" s="37"/>
      <c r="GRA45" s="37"/>
      <c r="GRB45" s="37"/>
      <c r="GRC45" s="37"/>
      <c r="GRD45" s="37"/>
      <c r="GRE45" s="37"/>
      <c r="GRF45" s="37"/>
      <c r="GRG45" s="37"/>
      <c r="GRH45" s="37"/>
      <c r="GRI45" s="37"/>
      <c r="GRJ45" s="37"/>
      <c r="GRK45" s="37"/>
      <c r="GRL45" s="37"/>
      <c r="GRM45" s="37"/>
      <c r="GRN45" s="37"/>
      <c r="GRO45" s="37"/>
      <c r="GRP45" s="37"/>
      <c r="GRQ45" s="37"/>
      <c r="GRR45" s="37"/>
      <c r="GRS45" s="37"/>
      <c r="GRT45" s="37"/>
      <c r="GRU45" s="37"/>
      <c r="GRV45" s="37"/>
      <c r="GRW45" s="37"/>
      <c r="GRX45" s="37"/>
      <c r="GRY45" s="37"/>
      <c r="GRZ45" s="37"/>
      <c r="GSA45" s="37"/>
      <c r="GSB45" s="37"/>
      <c r="GSC45" s="37"/>
      <c r="GSD45" s="37"/>
      <c r="GSE45" s="37"/>
      <c r="GSF45" s="37"/>
      <c r="GSG45" s="37"/>
      <c r="GSH45" s="37"/>
      <c r="GSI45" s="37"/>
      <c r="GSJ45" s="37"/>
      <c r="GSK45" s="37"/>
      <c r="GSL45" s="37"/>
      <c r="GSM45" s="37"/>
      <c r="GSN45" s="37"/>
      <c r="GSO45" s="37"/>
      <c r="GSP45" s="37"/>
      <c r="GSQ45" s="37"/>
      <c r="GSR45" s="37"/>
      <c r="GSS45" s="37"/>
      <c r="GST45" s="37"/>
      <c r="GSU45" s="37"/>
      <c r="GSV45" s="37"/>
      <c r="GSW45" s="37"/>
      <c r="GSX45" s="37"/>
      <c r="GSY45" s="37"/>
      <c r="GSZ45" s="37"/>
      <c r="GTA45" s="37"/>
      <c r="GTB45" s="37"/>
      <c r="GTC45" s="37"/>
      <c r="GTD45" s="37"/>
      <c r="GTE45" s="37"/>
      <c r="GTF45" s="37"/>
      <c r="GTG45" s="37"/>
      <c r="GTH45" s="37"/>
      <c r="GTI45" s="37"/>
      <c r="GTJ45" s="37"/>
      <c r="GTK45" s="37"/>
      <c r="GTL45" s="37"/>
      <c r="GTM45" s="37"/>
      <c r="GTN45" s="37"/>
      <c r="GTO45" s="37"/>
      <c r="GTP45" s="37"/>
      <c r="GTQ45" s="37"/>
      <c r="GTR45" s="37"/>
      <c r="GTS45" s="37"/>
      <c r="GTT45" s="37"/>
      <c r="GTU45" s="37"/>
      <c r="GTV45" s="37"/>
      <c r="GTW45" s="37"/>
      <c r="GTX45" s="37"/>
      <c r="GTY45" s="37"/>
      <c r="GTZ45" s="37"/>
      <c r="GUA45" s="37"/>
      <c r="GUB45" s="37"/>
      <c r="GUC45" s="37"/>
      <c r="GUD45" s="37"/>
      <c r="GUE45" s="37"/>
      <c r="GUF45" s="37"/>
      <c r="GUG45" s="37"/>
      <c r="GUH45" s="37"/>
      <c r="GUI45" s="37"/>
      <c r="GUJ45" s="37"/>
      <c r="GUK45" s="37"/>
      <c r="GUL45" s="37"/>
      <c r="GUM45" s="37"/>
      <c r="GUN45" s="37"/>
      <c r="GUO45" s="37"/>
      <c r="GUP45" s="37"/>
      <c r="GUQ45" s="37"/>
      <c r="GUR45" s="37"/>
      <c r="GUS45" s="37"/>
      <c r="GUT45" s="37"/>
      <c r="GUU45" s="37"/>
      <c r="GUV45" s="37"/>
      <c r="GUW45" s="37"/>
      <c r="GUX45" s="37"/>
      <c r="GUY45" s="37"/>
      <c r="GUZ45" s="37"/>
      <c r="GVA45" s="37"/>
      <c r="GVB45" s="37"/>
      <c r="GVC45" s="37"/>
      <c r="GVD45" s="37"/>
      <c r="GVE45" s="37"/>
      <c r="GVF45" s="37"/>
      <c r="GVG45" s="37"/>
      <c r="GVH45" s="37"/>
      <c r="GVI45" s="37"/>
      <c r="GVJ45" s="37"/>
      <c r="GVK45" s="37"/>
      <c r="GVL45" s="37"/>
      <c r="GVM45" s="37"/>
      <c r="GVN45" s="37"/>
      <c r="GVO45" s="37"/>
      <c r="GVP45" s="37"/>
      <c r="GVQ45" s="37"/>
      <c r="GVR45" s="37"/>
      <c r="GVS45" s="37"/>
      <c r="GVT45" s="37"/>
      <c r="GVU45" s="37"/>
      <c r="GVV45" s="37"/>
      <c r="GVW45" s="37"/>
      <c r="GVX45" s="37"/>
      <c r="GVY45" s="37"/>
      <c r="GVZ45" s="37"/>
      <c r="GWA45" s="37"/>
      <c r="GWB45" s="37"/>
      <c r="GWC45" s="37"/>
      <c r="GWD45" s="37"/>
      <c r="GWE45" s="37"/>
      <c r="GWF45" s="37"/>
      <c r="GWG45" s="37"/>
      <c r="GWH45" s="37"/>
      <c r="GWI45" s="37"/>
      <c r="GWJ45" s="37"/>
      <c r="GWK45" s="37"/>
      <c r="GWL45" s="37"/>
      <c r="GWM45" s="37"/>
      <c r="GWN45" s="37"/>
      <c r="GWO45" s="37"/>
      <c r="GWP45" s="37"/>
      <c r="GWQ45" s="37"/>
      <c r="GWR45" s="37"/>
      <c r="GWS45" s="37"/>
      <c r="GWT45" s="37"/>
      <c r="GWU45" s="37"/>
      <c r="GWV45" s="37"/>
      <c r="GWW45" s="37"/>
      <c r="GWX45" s="37"/>
      <c r="GWY45" s="37"/>
      <c r="GWZ45" s="37"/>
      <c r="GXA45" s="37"/>
      <c r="GXB45" s="37"/>
      <c r="GXC45" s="37"/>
      <c r="GXD45" s="37"/>
      <c r="GXE45" s="37"/>
      <c r="GXF45" s="37"/>
      <c r="GXG45" s="37"/>
      <c r="GXH45" s="37"/>
      <c r="GXI45" s="37"/>
      <c r="GXJ45" s="37"/>
      <c r="GXK45" s="37"/>
      <c r="GXL45" s="37"/>
      <c r="GXM45" s="37"/>
      <c r="GXN45" s="37"/>
      <c r="GXO45" s="37"/>
      <c r="GXP45" s="37"/>
      <c r="GXQ45" s="37"/>
      <c r="GXR45" s="37"/>
      <c r="GXS45" s="37"/>
      <c r="GXT45" s="37"/>
      <c r="GXU45" s="37"/>
      <c r="GXV45" s="37"/>
      <c r="GXW45" s="37"/>
      <c r="GXX45" s="37"/>
      <c r="GXY45" s="37"/>
      <c r="GXZ45" s="37"/>
      <c r="GYA45" s="37"/>
      <c r="GYB45" s="37"/>
      <c r="GYC45" s="37"/>
      <c r="GYD45" s="37"/>
      <c r="GYE45" s="37"/>
      <c r="GYF45" s="37"/>
      <c r="GYG45" s="37"/>
      <c r="GYH45" s="37"/>
      <c r="GYI45" s="37"/>
      <c r="GYJ45" s="37"/>
      <c r="GYK45" s="37"/>
      <c r="GYL45" s="37"/>
      <c r="GYM45" s="37"/>
      <c r="GYN45" s="37"/>
      <c r="GYO45" s="37"/>
      <c r="GYP45" s="37"/>
      <c r="GYQ45" s="37"/>
      <c r="GYR45" s="37"/>
      <c r="GYS45" s="37"/>
      <c r="GYT45" s="37"/>
      <c r="GYU45" s="37"/>
      <c r="GYV45" s="37"/>
      <c r="GYW45" s="37"/>
      <c r="GYX45" s="37"/>
      <c r="GYY45" s="37"/>
      <c r="GYZ45" s="37"/>
      <c r="GZA45" s="37"/>
      <c r="GZB45" s="37"/>
      <c r="GZC45" s="37"/>
      <c r="GZD45" s="37"/>
      <c r="GZE45" s="37"/>
      <c r="GZF45" s="37"/>
      <c r="GZG45" s="37"/>
      <c r="GZH45" s="37"/>
      <c r="GZI45" s="37"/>
      <c r="GZJ45" s="37"/>
      <c r="GZK45" s="37"/>
      <c r="GZL45" s="37"/>
      <c r="GZM45" s="37"/>
      <c r="GZN45" s="37"/>
      <c r="GZO45" s="37"/>
      <c r="GZP45" s="37"/>
      <c r="GZQ45" s="37"/>
      <c r="GZR45" s="37"/>
      <c r="GZS45" s="37"/>
      <c r="GZT45" s="37"/>
      <c r="GZU45" s="37"/>
      <c r="GZV45" s="37"/>
      <c r="GZW45" s="37"/>
      <c r="GZX45" s="37"/>
      <c r="GZY45" s="37"/>
      <c r="GZZ45" s="37"/>
      <c r="HAA45" s="37"/>
      <c r="HAB45" s="37"/>
      <c r="HAC45" s="37"/>
      <c r="HAD45" s="37"/>
      <c r="HAE45" s="37"/>
      <c r="HAF45" s="37"/>
      <c r="HAG45" s="37"/>
      <c r="HAH45" s="37"/>
      <c r="HAI45" s="37"/>
      <c r="HAJ45" s="37"/>
      <c r="HAK45" s="37"/>
      <c r="HAL45" s="37"/>
      <c r="HAM45" s="37"/>
      <c r="HAN45" s="37"/>
      <c r="HAO45" s="37"/>
      <c r="HAP45" s="37"/>
      <c r="HAQ45" s="37"/>
      <c r="HAR45" s="37"/>
      <c r="HAS45" s="37"/>
      <c r="HAT45" s="37"/>
      <c r="HAU45" s="37"/>
      <c r="HAV45" s="37"/>
      <c r="HAW45" s="37"/>
      <c r="HAX45" s="37"/>
      <c r="HAY45" s="37"/>
      <c r="HAZ45" s="37"/>
      <c r="HBA45" s="37"/>
      <c r="HBB45" s="37"/>
      <c r="HBC45" s="37"/>
      <c r="HBD45" s="37"/>
      <c r="HBE45" s="37"/>
      <c r="HBF45" s="37"/>
      <c r="HBG45" s="37"/>
      <c r="HBH45" s="37"/>
      <c r="HBI45" s="37"/>
      <c r="HBJ45" s="37"/>
      <c r="HBK45" s="37"/>
      <c r="HBL45" s="37"/>
      <c r="HBM45" s="37"/>
      <c r="HBN45" s="37"/>
      <c r="HBO45" s="37"/>
      <c r="HBP45" s="37"/>
      <c r="HBQ45" s="37"/>
      <c r="HBR45" s="37"/>
      <c r="HBS45" s="37"/>
      <c r="HBT45" s="37"/>
      <c r="HBU45" s="37"/>
      <c r="HBV45" s="37"/>
      <c r="HBW45" s="37"/>
      <c r="HBX45" s="37"/>
      <c r="HBY45" s="37"/>
      <c r="HBZ45" s="37"/>
      <c r="HCA45" s="37"/>
      <c r="HCB45" s="37"/>
      <c r="HCC45" s="37"/>
      <c r="HCD45" s="37"/>
      <c r="HCE45" s="37"/>
      <c r="HCF45" s="37"/>
      <c r="HCG45" s="37"/>
      <c r="HCH45" s="37"/>
      <c r="HCI45" s="37"/>
      <c r="HCJ45" s="37"/>
      <c r="HCK45" s="37"/>
      <c r="HCL45" s="37"/>
      <c r="HCM45" s="37"/>
      <c r="HCN45" s="37"/>
      <c r="HCO45" s="37"/>
      <c r="HCP45" s="37"/>
      <c r="HCQ45" s="37"/>
      <c r="HCR45" s="37"/>
      <c r="HCS45" s="37"/>
      <c r="HCT45" s="37"/>
      <c r="HCU45" s="37"/>
      <c r="HCV45" s="37"/>
      <c r="HCW45" s="37"/>
      <c r="HCX45" s="37"/>
      <c r="HCY45" s="37"/>
      <c r="HCZ45" s="37"/>
      <c r="HDA45" s="37"/>
      <c r="HDB45" s="37"/>
      <c r="HDC45" s="37"/>
      <c r="HDD45" s="37"/>
      <c r="HDE45" s="37"/>
      <c r="HDF45" s="37"/>
      <c r="HDG45" s="37"/>
      <c r="HDH45" s="37"/>
      <c r="HDI45" s="37"/>
      <c r="HDJ45" s="37"/>
      <c r="HDK45" s="37"/>
      <c r="HDL45" s="37"/>
      <c r="HDM45" s="37"/>
      <c r="HDN45" s="37"/>
      <c r="HDO45" s="37"/>
      <c r="HDP45" s="37"/>
      <c r="HDQ45" s="37"/>
      <c r="HDR45" s="37"/>
      <c r="HDS45" s="37"/>
      <c r="HDT45" s="37"/>
      <c r="HDU45" s="37"/>
      <c r="HDV45" s="37"/>
      <c r="HDW45" s="37"/>
      <c r="HDX45" s="37"/>
      <c r="HDY45" s="37"/>
      <c r="HDZ45" s="37"/>
      <c r="HEA45" s="37"/>
      <c r="HEB45" s="37"/>
      <c r="HEC45" s="37"/>
      <c r="HED45" s="37"/>
      <c r="HEE45" s="37"/>
      <c r="HEF45" s="37"/>
      <c r="HEG45" s="37"/>
      <c r="HEH45" s="37"/>
      <c r="HEI45" s="37"/>
      <c r="HEJ45" s="37"/>
      <c r="HEK45" s="37"/>
      <c r="HEL45" s="37"/>
      <c r="HEM45" s="37"/>
      <c r="HEN45" s="37"/>
      <c r="HEO45" s="37"/>
      <c r="HEP45" s="37"/>
      <c r="HEQ45" s="37"/>
      <c r="HER45" s="37"/>
      <c r="HES45" s="37"/>
      <c r="HET45" s="37"/>
      <c r="HEU45" s="37"/>
      <c r="HEV45" s="37"/>
      <c r="HEW45" s="37"/>
      <c r="HEX45" s="37"/>
      <c r="HEY45" s="37"/>
      <c r="HEZ45" s="37"/>
      <c r="HFA45" s="37"/>
      <c r="HFB45" s="37"/>
      <c r="HFC45" s="37"/>
      <c r="HFD45" s="37"/>
      <c r="HFE45" s="37"/>
      <c r="HFF45" s="37"/>
      <c r="HFG45" s="37"/>
      <c r="HFH45" s="37"/>
      <c r="HFI45" s="37"/>
      <c r="HFJ45" s="37"/>
      <c r="HFK45" s="37"/>
      <c r="HFL45" s="37"/>
      <c r="HFM45" s="37"/>
      <c r="HFN45" s="37"/>
      <c r="HFO45" s="37"/>
      <c r="HFP45" s="37"/>
      <c r="HFQ45" s="37"/>
      <c r="HFR45" s="37"/>
      <c r="HFS45" s="37"/>
      <c r="HFT45" s="37"/>
      <c r="HFU45" s="37"/>
      <c r="HFV45" s="37"/>
      <c r="HFW45" s="37"/>
      <c r="HFX45" s="37"/>
      <c r="HFY45" s="37"/>
      <c r="HFZ45" s="37"/>
      <c r="HGA45" s="37"/>
      <c r="HGB45" s="37"/>
      <c r="HGC45" s="37"/>
      <c r="HGD45" s="37"/>
      <c r="HGE45" s="37"/>
      <c r="HGF45" s="37"/>
      <c r="HGG45" s="37"/>
      <c r="HGH45" s="37"/>
      <c r="HGI45" s="37"/>
      <c r="HGJ45" s="37"/>
      <c r="HGK45" s="37"/>
      <c r="HGL45" s="37"/>
      <c r="HGM45" s="37"/>
      <c r="HGN45" s="37"/>
      <c r="HGO45" s="37"/>
      <c r="HGP45" s="37"/>
      <c r="HGQ45" s="37"/>
      <c r="HGR45" s="37"/>
      <c r="HGS45" s="37"/>
      <c r="HGT45" s="37"/>
      <c r="HGU45" s="37"/>
      <c r="HGV45" s="37"/>
      <c r="HGW45" s="37"/>
      <c r="HGX45" s="37"/>
      <c r="HGY45" s="37"/>
      <c r="HGZ45" s="37"/>
      <c r="HHA45" s="37"/>
      <c r="HHB45" s="37"/>
      <c r="HHC45" s="37"/>
      <c r="HHD45" s="37"/>
      <c r="HHE45" s="37"/>
      <c r="HHF45" s="37"/>
      <c r="HHG45" s="37"/>
      <c r="HHH45" s="37"/>
      <c r="HHI45" s="37"/>
      <c r="HHJ45" s="37"/>
      <c r="HHK45" s="37"/>
      <c r="HHL45" s="37"/>
      <c r="HHM45" s="37"/>
      <c r="HHN45" s="37"/>
      <c r="HHO45" s="37"/>
      <c r="HHP45" s="37"/>
      <c r="HHQ45" s="37"/>
      <c r="HHR45" s="37"/>
      <c r="HHS45" s="37"/>
      <c r="HHT45" s="37"/>
      <c r="HHU45" s="37"/>
      <c r="HHV45" s="37"/>
      <c r="HHW45" s="37"/>
      <c r="HHX45" s="37"/>
      <c r="HHY45" s="37"/>
      <c r="HHZ45" s="37"/>
      <c r="HIA45" s="37"/>
      <c r="HIB45" s="37"/>
      <c r="HIC45" s="37"/>
      <c r="HID45" s="37"/>
      <c r="HIE45" s="37"/>
      <c r="HIF45" s="37"/>
      <c r="HIG45" s="37"/>
      <c r="HIH45" s="37"/>
      <c r="HII45" s="37"/>
      <c r="HIJ45" s="37"/>
      <c r="HIK45" s="37"/>
      <c r="HIL45" s="37"/>
      <c r="HIM45" s="37"/>
      <c r="HIN45" s="37"/>
      <c r="HIO45" s="37"/>
      <c r="HIP45" s="37"/>
      <c r="HIQ45" s="37"/>
      <c r="HIR45" s="37"/>
      <c r="HIS45" s="37"/>
      <c r="HIT45" s="37"/>
      <c r="HIU45" s="37"/>
      <c r="HIV45" s="37"/>
      <c r="HIW45" s="37"/>
      <c r="HIX45" s="37"/>
      <c r="HIY45" s="37"/>
      <c r="HIZ45" s="37"/>
      <c r="HJA45" s="37"/>
      <c r="HJB45" s="37"/>
      <c r="HJC45" s="37"/>
      <c r="HJD45" s="37"/>
      <c r="HJE45" s="37"/>
      <c r="HJF45" s="37"/>
      <c r="HJG45" s="37"/>
      <c r="HJH45" s="37"/>
      <c r="HJI45" s="37"/>
      <c r="HJJ45" s="37"/>
      <c r="HJK45" s="37"/>
      <c r="HJL45" s="37"/>
      <c r="HJM45" s="37"/>
      <c r="HJN45" s="37"/>
      <c r="HJO45" s="37"/>
      <c r="HJP45" s="37"/>
      <c r="HJQ45" s="37"/>
      <c r="HJR45" s="37"/>
      <c r="HJS45" s="37"/>
      <c r="HJT45" s="37"/>
      <c r="HJU45" s="37"/>
      <c r="HJV45" s="37"/>
      <c r="HJW45" s="37"/>
      <c r="HJX45" s="37"/>
      <c r="HJY45" s="37"/>
      <c r="HJZ45" s="37"/>
      <c r="HKA45" s="37"/>
      <c r="HKB45" s="37"/>
      <c r="HKC45" s="37"/>
      <c r="HKD45" s="37"/>
      <c r="HKE45" s="37"/>
      <c r="HKF45" s="37"/>
      <c r="HKG45" s="37"/>
      <c r="HKH45" s="37"/>
      <c r="HKI45" s="37"/>
      <c r="HKJ45" s="37"/>
      <c r="HKK45" s="37"/>
      <c r="HKL45" s="37"/>
      <c r="HKM45" s="37"/>
      <c r="HKN45" s="37"/>
      <c r="HKO45" s="37"/>
      <c r="HKP45" s="37"/>
      <c r="HKQ45" s="37"/>
      <c r="HKR45" s="37"/>
      <c r="HKS45" s="37"/>
      <c r="HKT45" s="37"/>
      <c r="HKU45" s="37"/>
      <c r="HKV45" s="37"/>
      <c r="HKW45" s="37"/>
      <c r="HKX45" s="37"/>
      <c r="HKY45" s="37"/>
      <c r="HKZ45" s="37"/>
      <c r="HLA45" s="37"/>
      <c r="HLB45" s="37"/>
      <c r="HLC45" s="37"/>
      <c r="HLD45" s="37"/>
      <c r="HLE45" s="37"/>
      <c r="HLF45" s="37"/>
      <c r="HLG45" s="37"/>
      <c r="HLH45" s="37"/>
      <c r="HLI45" s="37"/>
      <c r="HLJ45" s="37"/>
      <c r="HLK45" s="37"/>
      <c r="HLL45" s="37"/>
      <c r="HLM45" s="37"/>
      <c r="HLN45" s="37"/>
      <c r="HLO45" s="37"/>
      <c r="HLP45" s="37"/>
      <c r="HLQ45" s="37"/>
      <c r="HLR45" s="37"/>
      <c r="HLS45" s="37"/>
      <c r="HLT45" s="37"/>
      <c r="HLU45" s="37"/>
      <c r="HLV45" s="37"/>
      <c r="HLW45" s="37"/>
      <c r="HLX45" s="37"/>
      <c r="HLY45" s="37"/>
      <c r="HLZ45" s="37"/>
      <c r="HMA45" s="37"/>
      <c r="HMB45" s="37"/>
      <c r="HMC45" s="37"/>
      <c r="HMD45" s="37"/>
      <c r="HME45" s="37"/>
      <c r="HMF45" s="37"/>
      <c r="HMG45" s="37"/>
      <c r="HMH45" s="37"/>
      <c r="HMI45" s="37"/>
      <c r="HMJ45" s="37"/>
      <c r="HMK45" s="37"/>
      <c r="HML45" s="37"/>
      <c r="HMM45" s="37"/>
      <c r="HMN45" s="37"/>
      <c r="HMO45" s="37"/>
      <c r="HMP45" s="37"/>
      <c r="HMQ45" s="37"/>
      <c r="HMR45" s="37"/>
      <c r="HMS45" s="37"/>
      <c r="HMT45" s="37"/>
      <c r="HMU45" s="37"/>
      <c r="HMV45" s="37"/>
      <c r="HMW45" s="37"/>
      <c r="HMX45" s="37"/>
      <c r="HMY45" s="37"/>
      <c r="HMZ45" s="37"/>
      <c r="HNA45" s="37"/>
      <c r="HNB45" s="37"/>
      <c r="HNC45" s="37"/>
      <c r="HND45" s="37"/>
      <c r="HNE45" s="37"/>
      <c r="HNF45" s="37"/>
      <c r="HNG45" s="37"/>
      <c r="HNH45" s="37"/>
      <c r="HNI45" s="37"/>
      <c r="HNJ45" s="37"/>
      <c r="HNK45" s="37"/>
      <c r="HNL45" s="37"/>
      <c r="HNM45" s="37"/>
      <c r="HNN45" s="37"/>
      <c r="HNO45" s="37"/>
      <c r="HNP45" s="37"/>
      <c r="HNQ45" s="37"/>
      <c r="HNR45" s="37"/>
      <c r="HNS45" s="37"/>
      <c r="HNT45" s="37"/>
      <c r="HNU45" s="37"/>
      <c r="HNV45" s="37"/>
      <c r="HNW45" s="37"/>
      <c r="HNX45" s="37"/>
      <c r="HNY45" s="37"/>
      <c r="HNZ45" s="37"/>
      <c r="HOA45" s="37"/>
      <c r="HOB45" s="37"/>
      <c r="HOC45" s="37"/>
      <c r="HOD45" s="37"/>
      <c r="HOE45" s="37"/>
      <c r="HOF45" s="37"/>
      <c r="HOG45" s="37"/>
      <c r="HOH45" s="37"/>
      <c r="HOI45" s="37"/>
      <c r="HOJ45" s="37"/>
      <c r="HOK45" s="37"/>
      <c r="HOL45" s="37"/>
      <c r="HOM45" s="37"/>
      <c r="HON45" s="37"/>
      <c r="HOO45" s="37"/>
      <c r="HOP45" s="37"/>
      <c r="HOQ45" s="37"/>
      <c r="HOR45" s="37"/>
      <c r="HOS45" s="37"/>
      <c r="HOT45" s="37"/>
      <c r="HOU45" s="37"/>
      <c r="HOV45" s="37"/>
      <c r="HOW45" s="37"/>
      <c r="HOX45" s="37"/>
      <c r="HOY45" s="37"/>
      <c r="HOZ45" s="37"/>
      <c r="HPA45" s="37"/>
      <c r="HPB45" s="37"/>
      <c r="HPC45" s="37"/>
      <c r="HPD45" s="37"/>
      <c r="HPE45" s="37"/>
      <c r="HPF45" s="37"/>
      <c r="HPG45" s="37"/>
      <c r="HPH45" s="37"/>
      <c r="HPI45" s="37"/>
      <c r="HPJ45" s="37"/>
      <c r="HPK45" s="37"/>
      <c r="HPL45" s="37"/>
      <c r="HPM45" s="37"/>
      <c r="HPN45" s="37"/>
      <c r="HPO45" s="37"/>
      <c r="HPP45" s="37"/>
      <c r="HPQ45" s="37"/>
      <c r="HPR45" s="37"/>
      <c r="HPS45" s="37"/>
      <c r="HPT45" s="37"/>
      <c r="HPU45" s="37"/>
      <c r="HPV45" s="37"/>
      <c r="HPW45" s="37"/>
      <c r="HPX45" s="37"/>
      <c r="HPY45" s="37"/>
      <c r="HPZ45" s="37"/>
      <c r="HQA45" s="37"/>
      <c r="HQB45" s="37"/>
      <c r="HQC45" s="37"/>
      <c r="HQD45" s="37"/>
      <c r="HQE45" s="37"/>
      <c r="HQF45" s="37"/>
      <c r="HQG45" s="37"/>
      <c r="HQH45" s="37"/>
      <c r="HQI45" s="37"/>
      <c r="HQJ45" s="37"/>
      <c r="HQK45" s="37"/>
      <c r="HQL45" s="37"/>
      <c r="HQM45" s="37"/>
      <c r="HQN45" s="37"/>
      <c r="HQO45" s="37"/>
      <c r="HQP45" s="37"/>
      <c r="HQQ45" s="37"/>
      <c r="HQR45" s="37"/>
      <c r="HQS45" s="37"/>
      <c r="HQT45" s="37"/>
      <c r="HQU45" s="37"/>
      <c r="HQV45" s="37"/>
      <c r="HQW45" s="37"/>
      <c r="HQX45" s="37"/>
      <c r="HQY45" s="37"/>
      <c r="HQZ45" s="37"/>
      <c r="HRA45" s="37"/>
      <c r="HRB45" s="37"/>
      <c r="HRC45" s="37"/>
      <c r="HRD45" s="37"/>
      <c r="HRE45" s="37"/>
      <c r="HRF45" s="37"/>
      <c r="HRG45" s="37"/>
      <c r="HRH45" s="37"/>
      <c r="HRI45" s="37"/>
      <c r="HRJ45" s="37"/>
      <c r="HRK45" s="37"/>
      <c r="HRL45" s="37"/>
      <c r="HRM45" s="37"/>
      <c r="HRN45" s="37"/>
      <c r="HRO45" s="37"/>
      <c r="HRP45" s="37"/>
      <c r="HRQ45" s="37"/>
      <c r="HRR45" s="37"/>
      <c r="HRS45" s="37"/>
      <c r="HRT45" s="37"/>
      <c r="HRU45" s="37"/>
      <c r="HRV45" s="37"/>
      <c r="HRW45" s="37"/>
      <c r="HRX45" s="37"/>
      <c r="HRY45" s="37"/>
      <c r="HRZ45" s="37"/>
      <c r="HSA45" s="37"/>
      <c r="HSB45" s="37"/>
      <c r="HSC45" s="37"/>
      <c r="HSD45" s="37"/>
      <c r="HSE45" s="37"/>
      <c r="HSF45" s="37"/>
      <c r="HSG45" s="37"/>
      <c r="HSH45" s="37"/>
      <c r="HSI45" s="37"/>
      <c r="HSJ45" s="37"/>
      <c r="HSK45" s="37"/>
      <c r="HSL45" s="37"/>
      <c r="HSM45" s="37"/>
      <c r="HSN45" s="37"/>
      <c r="HSO45" s="37"/>
      <c r="HSP45" s="37"/>
      <c r="HSQ45" s="37"/>
      <c r="HSR45" s="37"/>
      <c r="HSS45" s="37"/>
      <c r="HST45" s="37"/>
      <c r="HSU45" s="37"/>
      <c r="HSV45" s="37"/>
      <c r="HSW45" s="37"/>
      <c r="HSX45" s="37"/>
      <c r="HSY45" s="37"/>
      <c r="HSZ45" s="37"/>
      <c r="HTA45" s="37"/>
      <c r="HTB45" s="37"/>
      <c r="HTC45" s="37"/>
      <c r="HTD45" s="37"/>
      <c r="HTE45" s="37"/>
      <c r="HTF45" s="37"/>
      <c r="HTG45" s="37"/>
      <c r="HTH45" s="37"/>
      <c r="HTI45" s="37"/>
      <c r="HTJ45" s="37"/>
      <c r="HTK45" s="37"/>
      <c r="HTL45" s="37"/>
      <c r="HTM45" s="37"/>
      <c r="HTN45" s="37"/>
      <c r="HTO45" s="37"/>
      <c r="HTP45" s="37"/>
      <c r="HTQ45" s="37"/>
      <c r="HTR45" s="37"/>
      <c r="HTS45" s="37"/>
      <c r="HTT45" s="37"/>
      <c r="HTU45" s="37"/>
      <c r="HTV45" s="37"/>
      <c r="HTW45" s="37"/>
      <c r="HTX45" s="37"/>
      <c r="HTY45" s="37"/>
      <c r="HTZ45" s="37"/>
      <c r="HUA45" s="37"/>
      <c r="HUB45" s="37"/>
      <c r="HUC45" s="37"/>
      <c r="HUD45" s="37"/>
      <c r="HUE45" s="37"/>
      <c r="HUF45" s="37"/>
      <c r="HUG45" s="37"/>
      <c r="HUH45" s="37"/>
      <c r="HUI45" s="37"/>
      <c r="HUJ45" s="37"/>
      <c r="HUK45" s="37"/>
      <c r="HUL45" s="37"/>
      <c r="HUM45" s="37"/>
      <c r="HUN45" s="37"/>
      <c r="HUO45" s="37"/>
      <c r="HUP45" s="37"/>
      <c r="HUQ45" s="37"/>
      <c r="HUR45" s="37"/>
      <c r="HUS45" s="37"/>
      <c r="HUT45" s="37"/>
      <c r="HUU45" s="37"/>
      <c r="HUV45" s="37"/>
      <c r="HUW45" s="37"/>
      <c r="HUX45" s="37"/>
      <c r="HUY45" s="37"/>
      <c r="HUZ45" s="37"/>
      <c r="HVA45" s="37"/>
      <c r="HVB45" s="37"/>
      <c r="HVC45" s="37"/>
      <c r="HVD45" s="37"/>
      <c r="HVE45" s="37"/>
      <c r="HVF45" s="37"/>
      <c r="HVG45" s="37"/>
      <c r="HVH45" s="37"/>
      <c r="HVI45" s="37"/>
      <c r="HVJ45" s="37"/>
      <c r="HVK45" s="37"/>
      <c r="HVL45" s="37"/>
      <c r="HVM45" s="37"/>
      <c r="HVN45" s="37"/>
      <c r="HVO45" s="37"/>
      <c r="HVP45" s="37"/>
      <c r="HVQ45" s="37"/>
      <c r="HVR45" s="37"/>
      <c r="HVS45" s="37"/>
      <c r="HVT45" s="37"/>
      <c r="HVU45" s="37"/>
      <c r="HVV45" s="37"/>
      <c r="HVW45" s="37"/>
      <c r="HVX45" s="37"/>
      <c r="HVY45" s="37"/>
      <c r="HVZ45" s="37"/>
      <c r="HWA45" s="37"/>
      <c r="HWB45" s="37"/>
      <c r="HWC45" s="37"/>
      <c r="HWD45" s="37"/>
      <c r="HWE45" s="37"/>
      <c r="HWF45" s="37"/>
      <c r="HWG45" s="37"/>
      <c r="HWH45" s="37"/>
      <c r="HWI45" s="37"/>
      <c r="HWJ45" s="37"/>
      <c r="HWK45" s="37"/>
      <c r="HWL45" s="37"/>
      <c r="HWM45" s="37"/>
      <c r="HWN45" s="37"/>
      <c r="HWO45" s="37"/>
      <c r="HWP45" s="37"/>
      <c r="HWQ45" s="37"/>
      <c r="HWR45" s="37"/>
      <c r="HWS45" s="37"/>
      <c r="HWT45" s="37"/>
      <c r="HWU45" s="37"/>
      <c r="HWV45" s="37"/>
      <c r="HWW45" s="37"/>
      <c r="HWX45" s="37"/>
      <c r="HWY45" s="37"/>
      <c r="HWZ45" s="37"/>
      <c r="HXA45" s="37"/>
      <c r="HXB45" s="37"/>
      <c r="HXC45" s="37"/>
      <c r="HXD45" s="37"/>
      <c r="HXE45" s="37"/>
      <c r="HXF45" s="37"/>
      <c r="HXG45" s="37"/>
      <c r="HXH45" s="37"/>
      <c r="HXI45" s="37"/>
      <c r="HXJ45" s="37"/>
      <c r="HXK45" s="37"/>
      <c r="HXL45" s="37"/>
      <c r="HXM45" s="37"/>
      <c r="HXN45" s="37"/>
      <c r="HXO45" s="37"/>
      <c r="HXP45" s="37"/>
      <c r="HXQ45" s="37"/>
      <c r="HXR45" s="37"/>
      <c r="HXS45" s="37"/>
      <c r="HXT45" s="37"/>
      <c r="HXU45" s="37"/>
      <c r="HXV45" s="37"/>
      <c r="HXW45" s="37"/>
      <c r="HXX45" s="37"/>
      <c r="HXY45" s="37"/>
      <c r="HXZ45" s="37"/>
      <c r="HYA45" s="37"/>
      <c r="HYB45" s="37"/>
      <c r="HYC45" s="37"/>
      <c r="HYD45" s="37"/>
      <c r="HYE45" s="37"/>
      <c r="HYF45" s="37"/>
      <c r="HYG45" s="37"/>
      <c r="HYH45" s="37"/>
      <c r="HYI45" s="37"/>
      <c r="HYJ45" s="37"/>
      <c r="HYK45" s="37"/>
      <c r="HYL45" s="37"/>
      <c r="HYM45" s="37"/>
      <c r="HYN45" s="37"/>
      <c r="HYO45" s="37"/>
      <c r="HYP45" s="37"/>
      <c r="HYQ45" s="37"/>
      <c r="HYR45" s="37"/>
      <c r="HYS45" s="37"/>
      <c r="HYT45" s="37"/>
      <c r="HYU45" s="37"/>
      <c r="HYV45" s="37"/>
      <c r="HYW45" s="37"/>
      <c r="HYX45" s="37"/>
      <c r="HYY45" s="37"/>
      <c r="HYZ45" s="37"/>
      <c r="HZA45" s="37"/>
      <c r="HZB45" s="37"/>
      <c r="HZC45" s="37"/>
      <c r="HZD45" s="37"/>
      <c r="HZE45" s="37"/>
      <c r="HZF45" s="37"/>
      <c r="HZG45" s="37"/>
      <c r="HZH45" s="37"/>
      <c r="HZI45" s="37"/>
      <c r="HZJ45" s="37"/>
      <c r="HZK45" s="37"/>
      <c r="HZL45" s="37"/>
      <c r="HZM45" s="37"/>
      <c r="HZN45" s="37"/>
      <c r="HZO45" s="37"/>
      <c r="HZP45" s="37"/>
      <c r="HZQ45" s="37"/>
      <c r="HZR45" s="37"/>
      <c r="HZS45" s="37"/>
      <c r="HZT45" s="37"/>
      <c r="HZU45" s="37"/>
      <c r="HZV45" s="37"/>
      <c r="HZW45" s="37"/>
      <c r="HZX45" s="37"/>
      <c r="HZY45" s="37"/>
      <c r="HZZ45" s="37"/>
      <c r="IAA45" s="37"/>
      <c r="IAB45" s="37"/>
      <c r="IAC45" s="37"/>
      <c r="IAD45" s="37"/>
      <c r="IAE45" s="37"/>
      <c r="IAF45" s="37"/>
      <c r="IAG45" s="37"/>
      <c r="IAH45" s="37"/>
      <c r="IAI45" s="37"/>
      <c r="IAJ45" s="37"/>
      <c r="IAK45" s="37"/>
      <c r="IAL45" s="37"/>
      <c r="IAM45" s="37"/>
      <c r="IAN45" s="37"/>
      <c r="IAO45" s="37"/>
      <c r="IAP45" s="37"/>
      <c r="IAQ45" s="37"/>
      <c r="IAR45" s="37"/>
      <c r="IAS45" s="37"/>
      <c r="IAT45" s="37"/>
      <c r="IAU45" s="37"/>
      <c r="IAV45" s="37"/>
      <c r="IAW45" s="37"/>
      <c r="IAX45" s="37"/>
      <c r="IAY45" s="37"/>
      <c r="IAZ45" s="37"/>
      <c r="IBA45" s="37"/>
      <c r="IBB45" s="37"/>
      <c r="IBC45" s="37"/>
      <c r="IBD45" s="37"/>
      <c r="IBE45" s="37"/>
      <c r="IBF45" s="37"/>
      <c r="IBG45" s="37"/>
      <c r="IBH45" s="37"/>
      <c r="IBI45" s="37"/>
      <c r="IBJ45" s="37"/>
      <c r="IBK45" s="37"/>
      <c r="IBL45" s="37"/>
      <c r="IBM45" s="37"/>
      <c r="IBN45" s="37"/>
      <c r="IBO45" s="37"/>
      <c r="IBP45" s="37"/>
      <c r="IBQ45" s="37"/>
      <c r="IBR45" s="37"/>
      <c r="IBS45" s="37"/>
      <c r="IBT45" s="37"/>
      <c r="IBU45" s="37"/>
      <c r="IBV45" s="37"/>
      <c r="IBW45" s="37"/>
      <c r="IBX45" s="37"/>
      <c r="IBY45" s="37"/>
      <c r="IBZ45" s="37"/>
      <c r="ICA45" s="37"/>
      <c r="ICB45" s="37"/>
      <c r="ICC45" s="37"/>
      <c r="ICD45" s="37"/>
      <c r="ICE45" s="37"/>
      <c r="ICF45" s="37"/>
      <c r="ICG45" s="37"/>
      <c r="ICH45" s="37"/>
      <c r="ICI45" s="37"/>
      <c r="ICJ45" s="37"/>
      <c r="ICK45" s="37"/>
      <c r="ICL45" s="37"/>
      <c r="ICM45" s="37"/>
      <c r="ICN45" s="37"/>
      <c r="ICO45" s="37"/>
      <c r="ICP45" s="37"/>
      <c r="ICQ45" s="37"/>
      <c r="ICR45" s="37"/>
      <c r="ICS45" s="37"/>
      <c r="ICT45" s="37"/>
      <c r="ICU45" s="37"/>
      <c r="ICV45" s="37"/>
      <c r="ICW45" s="37"/>
      <c r="ICX45" s="37"/>
      <c r="ICY45" s="37"/>
      <c r="ICZ45" s="37"/>
      <c r="IDA45" s="37"/>
      <c r="IDB45" s="37"/>
      <c r="IDC45" s="37"/>
      <c r="IDD45" s="37"/>
      <c r="IDE45" s="37"/>
      <c r="IDF45" s="37"/>
      <c r="IDG45" s="37"/>
      <c r="IDH45" s="37"/>
      <c r="IDI45" s="37"/>
      <c r="IDJ45" s="37"/>
      <c r="IDK45" s="37"/>
      <c r="IDL45" s="37"/>
      <c r="IDM45" s="37"/>
      <c r="IDN45" s="37"/>
      <c r="IDO45" s="37"/>
      <c r="IDP45" s="37"/>
      <c r="IDQ45" s="37"/>
      <c r="IDR45" s="37"/>
      <c r="IDS45" s="37"/>
      <c r="IDT45" s="37"/>
      <c r="IDU45" s="37"/>
      <c r="IDV45" s="37"/>
      <c r="IDW45" s="37"/>
      <c r="IDX45" s="37"/>
      <c r="IDY45" s="37"/>
      <c r="IDZ45" s="37"/>
      <c r="IEA45" s="37"/>
      <c r="IEB45" s="37"/>
      <c r="IEC45" s="37"/>
      <c r="IED45" s="37"/>
      <c r="IEE45" s="37"/>
      <c r="IEF45" s="37"/>
      <c r="IEG45" s="37"/>
      <c r="IEH45" s="37"/>
      <c r="IEI45" s="37"/>
      <c r="IEJ45" s="37"/>
      <c r="IEK45" s="37"/>
      <c r="IEL45" s="37"/>
      <c r="IEM45" s="37"/>
      <c r="IEN45" s="37"/>
      <c r="IEO45" s="37"/>
      <c r="IEP45" s="37"/>
      <c r="IEQ45" s="37"/>
      <c r="IER45" s="37"/>
      <c r="IES45" s="37"/>
      <c r="IET45" s="37"/>
      <c r="IEU45" s="37"/>
      <c r="IEV45" s="37"/>
      <c r="IEW45" s="37"/>
      <c r="IEX45" s="37"/>
      <c r="IEY45" s="37"/>
      <c r="IEZ45" s="37"/>
      <c r="IFA45" s="37"/>
      <c r="IFB45" s="37"/>
      <c r="IFC45" s="37"/>
      <c r="IFD45" s="37"/>
      <c r="IFE45" s="37"/>
      <c r="IFF45" s="37"/>
      <c r="IFG45" s="37"/>
      <c r="IFH45" s="37"/>
      <c r="IFI45" s="37"/>
      <c r="IFJ45" s="37"/>
      <c r="IFK45" s="37"/>
      <c r="IFL45" s="37"/>
      <c r="IFM45" s="37"/>
      <c r="IFN45" s="37"/>
      <c r="IFO45" s="37"/>
      <c r="IFP45" s="37"/>
      <c r="IFQ45" s="37"/>
      <c r="IFR45" s="37"/>
      <c r="IFS45" s="37"/>
      <c r="IFT45" s="37"/>
      <c r="IFU45" s="37"/>
      <c r="IFV45" s="37"/>
      <c r="IFW45" s="37"/>
      <c r="IFX45" s="37"/>
      <c r="IFY45" s="37"/>
      <c r="IFZ45" s="37"/>
      <c r="IGA45" s="37"/>
      <c r="IGB45" s="37"/>
      <c r="IGC45" s="37"/>
      <c r="IGD45" s="37"/>
      <c r="IGE45" s="37"/>
      <c r="IGF45" s="37"/>
      <c r="IGG45" s="37"/>
      <c r="IGH45" s="37"/>
      <c r="IGI45" s="37"/>
      <c r="IGJ45" s="37"/>
      <c r="IGK45" s="37"/>
      <c r="IGL45" s="37"/>
      <c r="IGM45" s="37"/>
      <c r="IGN45" s="37"/>
      <c r="IGO45" s="37"/>
      <c r="IGP45" s="37"/>
      <c r="IGQ45" s="37"/>
      <c r="IGR45" s="37"/>
      <c r="IGS45" s="37"/>
      <c r="IGT45" s="37"/>
      <c r="IGU45" s="37"/>
      <c r="IGV45" s="37"/>
      <c r="IGW45" s="37"/>
      <c r="IGX45" s="37"/>
      <c r="IGY45" s="37"/>
      <c r="IGZ45" s="37"/>
      <c r="IHA45" s="37"/>
      <c r="IHB45" s="37"/>
      <c r="IHC45" s="37"/>
      <c r="IHD45" s="37"/>
      <c r="IHE45" s="37"/>
      <c r="IHF45" s="37"/>
      <c r="IHG45" s="37"/>
      <c r="IHH45" s="37"/>
      <c r="IHI45" s="37"/>
      <c r="IHJ45" s="37"/>
      <c r="IHK45" s="37"/>
      <c r="IHL45" s="37"/>
      <c r="IHM45" s="37"/>
      <c r="IHN45" s="37"/>
      <c r="IHO45" s="37"/>
      <c r="IHP45" s="37"/>
      <c r="IHQ45" s="37"/>
      <c r="IHR45" s="37"/>
      <c r="IHS45" s="37"/>
      <c r="IHT45" s="37"/>
      <c r="IHU45" s="37"/>
      <c r="IHV45" s="37"/>
      <c r="IHW45" s="37"/>
      <c r="IHX45" s="37"/>
      <c r="IHY45" s="37"/>
      <c r="IHZ45" s="37"/>
      <c r="IIA45" s="37"/>
      <c r="IIB45" s="37"/>
      <c r="IIC45" s="37"/>
      <c r="IID45" s="37"/>
      <c r="IIE45" s="37"/>
      <c r="IIF45" s="37"/>
      <c r="IIG45" s="37"/>
      <c r="IIH45" s="37"/>
      <c r="III45" s="37"/>
      <c r="IIJ45" s="37"/>
      <c r="IIK45" s="37"/>
      <c r="IIL45" s="37"/>
      <c r="IIM45" s="37"/>
      <c r="IIN45" s="37"/>
      <c r="IIO45" s="37"/>
      <c r="IIP45" s="37"/>
      <c r="IIQ45" s="37"/>
      <c r="IIR45" s="37"/>
      <c r="IIS45" s="37"/>
      <c r="IIT45" s="37"/>
      <c r="IIU45" s="37"/>
      <c r="IIV45" s="37"/>
      <c r="IIW45" s="37"/>
      <c r="IIX45" s="37"/>
      <c r="IIY45" s="37"/>
      <c r="IIZ45" s="37"/>
      <c r="IJA45" s="37"/>
      <c r="IJB45" s="37"/>
      <c r="IJC45" s="37"/>
      <c r="IJD45" s="37"/>
      <c r="IJE45" s="37"/>
      <c r="IJF45" s="37"/>
      <c r="IJG45" s="37"/>
      <c r="IJH45" s="37"/>
      <c r="IJI45" s="37"/>
      <c r="IJJ45" s="37"/>
      <c r="IJK45" s="37"/>
      <c r="IJL45" s="37"/>
      <c r="IJM45" s="37"/>
      <c r="IJN45" s="37"/>
      <c r="IJO45" s="37"/>
      <c r="IJP45" s="37"/>
      <c r="IJQ45" s="37"/>
      <c r="IJR45" s="37"/>
      <c r="IJS45" s="37"/>
      <c r="IJT45" s="37"/>
      <c r="IJU45" s="37"/>
      <c r="IJV45" s="37"/>
      <c r="IJW45" s="37"/>
      <c r="IJX45" s="37"/>
      <c r="IJY45" s="37"/>
      <c r="IJZ45" s="37"/>
      <c r="IKA45" s="37"/>
      <c r="IKB45" s="37"/>
      <c r="IKC45" s="37"/>
      <c r="IKD45" s="37"/>
      <c r="IKE45" s="37"/>
      <c r="IKF45" s="37"/>
      <c r="IKG45" s="37"/>
      <c r="IKH45" s="37"/>
      <c r="IKI45" s="37"/>
      <c r="IKJ45" s="37"/>
      <c r="IKK45" s="37"/>
      <c r="IKL45" s="37"/>
      <c r="IKM45" s="37"/>
      <c r="IKN45" s="37"/>
      <c r="IKO45" s="37"/>
      <c r="IKP45" s="37"/>
      <c r="IKQ45" s="37"/>
      <c r="IKR45" s="37"/>
      <c r="IKS45" s="37"/>
      <c r="IKT45" s="37"/>
      <c r="IKU45" s="37"/>
      <c r="IKV45" s="37"/>
      <c r="IKW45" s="37"/>
      <c r="IKX45" s="37"/>
      <c r="IKY45" s="37"/>
      <c r="IKZ45" s="37"/>
      <c r="ILA45" s="37"/>
      <c r="ILB45" s="37"/>
      <c r="ILC45" s="37"/>
      <c r="ILD45" s="37"/>
      <c r="ILE45" s="37"/>
      <c r="ILF45" s="37"/>
      <c r="ILG45" s="37"/>
      <c r="ILH45" s="37"/>
      <c r="ILI45" s="37"/>
      <c r="ILJ45" s="37"/>
      <c r="ILK45" s="37"/>
      <c r="ILL45" s="37"/>
      <c r="ILM45" s="37"/>
      <c r="ILN45" s="37"/>
      <c r="ILO45" s="37"/>
      <c r="ILP45" s="37"/>
      <c r="ILQ45" s="37"/>
      <c r="ILR45" s="37"/>
      <c r="ILS45" s="37"/>
      <c r="ILT45" s="37"/>
      <c r="ILU45" s="37"/>
      <c r="ILV45" s="37"/>
      <c r="ILW45" s="37"/>
      <c r="ILX45" s="37"/>
      <c r="ILY45" s="37"/>
      <c r="ILZ45" s="37"/>
      <c r="IMA45" s="37"/>
      <c r="IMB45" s="37"/>
      <c r="IMC45" s="37"/>
      <c r="IMD45" s="37"/>
      <c r="IME45" s="37"/>
      <c r="IMF45" s="37"/>
      <c r="IMG45" s="37"/>
      <c r="IMH45" s="37"/>
      <c r="IMI45" s="37"/>
      <c r="IMJ45" s="37"/>
      <c r="IMK45" s="37"/>
      <c r="IML45" s="37"/>
      <c r="IMM45" s="37"/>
      <c r="IMN45" s="37"/>
      <c r="IMO45" s="37"/>
      <c r="IMP45" s="37"/>
      <c r="IMQ45" s="37"/>
      <c r="IMR45" s="37"/>
      <c r="IMS45" s="37"/>
      <c r="IMT45" s="37"/>
      <c r="IMU45" s="37"/>
      <c r="IMV45" s="37"/>
      <c r="IMW45" s="37"/>
      <c r="IMX45" s="37"/>
      <c r="IMY45" s="37"/>
      <c r="IMZ45" s="37"/>
      <c r="INA45" s="37"/>
      <c r="INB45" s="37"/>
      <c r="INC45" s="37"/>
      <c r="IND45" s="37"/>
      <c r="INE45" s="37"/>
      <c r="INF45" s="37"/>
      <c r="ING45" s="37"/>
      <c r="INH45" s="37"/>
      <c r="INI45" s="37"/>
      <c r="INJ45" s="37"/>
      <c r="INK45" s="37"/>
      <c r="INL45" s="37"/>
      <c r="INM45" s="37"/>
      <c r="INN45" s="37"/>
      <c r="INO45" s="37"/>
      <c r="INP45" s="37"/>
      <c r="INQ45" s="37"/>
      <c r="INR45" s="37"/>
      <c r="INS45" s="37"/>
      <c r="INT45" s="37"/>
      <c r="INU45" s="37"/>
      <c r="INV45" s="37"/>
      <c r="INW45" s="37"/>
      <c r="INX45" s="37"/>
      <c r="INY45" s="37"/>
      <c r="INZ45" s="37"/>
      <c r="IOA45" s="37"/>
      <c r="IOB45" s="37"/>
      <c r="IOC45" s="37"/>
      <c r="IOD45" s="37"/>
      <c r="IOE45" s="37"/>
      <c r="IOF45" s="37"/>
      <c r="IOG45" s="37"/>
      <c r="IOH45" s="37"/>
      <c r="IOI45" s="37"/>
      <c r="IOJ45" s="37"/>
      <c r="IOK45" s="37"/>
      <c r="IOL45" s="37"/>
      <c r="IOM45" s="37"/>
      <c r="ION45" s="37"/>
      <c r="IOO45" s="37"/>
      <c r="IOP45" s="37"/>
      <c r="IOQ45" s="37"/>
      <c r="IOR45" s="37"/>
      <c r="IOS45" s="37"/>
      <c r="IOT45" s="37"/>
      <c r="IOU45" s="37"/>
      <c r="IOV45" s="37"/>
      <c r="IOW45" s="37"/>
      <c r="IOX45" s="37"/>
      <c r="IOY45" s="37"/>
      <c r="IOZ45" s="37"/>
      <c r="IPA45" s="37"/>
      <c r="IPB45" s="37"/>
      <c r="IPC45" s="37"/>
      <c r="IPD45" s="37"/>
      <c r="IPE45" s="37"/>
      <c r="IPF45" s="37"/>
      <c r="IPG45" s="37"/>
      <c r="IPH45" s="37"/>
      <c r="IPI45" s="37"/>
      <c r="IPJ45" s="37"/>
      <c r="IPK45" s="37"/>
      <c r="IPL45" s="37"/>
      <c r="IPM45" s="37"/>
      <c r="IPN45" s="37"/>
      <c r="IPO45" s="37"/>
      <c r="IPP45" s="37"/>
      <c r="IPQ45" s="37"/>
      <c r="IPR45" s="37"/>
      <c r="IPS45" s="37"/>
      <c r="IPT45" s="37"/>
      <c r="IPU45" s="37"/>
      <c r="IPV45" s="37"/>
      <c r="IPW45" s="37"/>
      <c r="IPX45" s="37"/>
      <c r="IPY45" s="37"/>
      <c r="IPZ45" s="37"/>
      <c r="IQA45" s="37"/>
      <c r="IQB45" s="37"/>
      <c r="IQC45" s="37"/>
      <c r="IQD45" s="37"/>
      <c r="IQE45" s="37"/>
      <c r="IQF45" s="37"/>
      <c r="IQG45" s="37"/>
      <c r="IQH45" s="37"/>
      <c r="IQI45" s="37"/>
      <c r="IQJ45" s="37"/>
      <c r="IQK45" s="37"/>
      <c r="IQL45" s="37"/>
      <c r="IQM45" s="37"/>
      <c r="IQN45" s="37"/>
      <c r="IQO45" s="37"/>
      <c r="IQP45" s="37"/>
      <c r="IQQ45" s="37"/>
      <c r="IQR45" s="37"/>
      <c r="IQS45" s="37"/>
      <c r="IQT45" s="37"/>
      <c r="IQU45" s="37"/>
      <c r="IQV45" s="37"/>
      <c r="IQW45" s="37"/>
      <c r="IQX45" s="37"/>
      <c r="IQY45" s="37"/>
      <c r="IQZ45" s="37"/>
      <c r="IRA45" s="37"/>
      <c r="IRB45" s="37"/>
      <c r="IRC45" s="37"/>
      <c r="IRD45" s="37"/>
      <c r="IRE45" s="37"/>
      <c r="IRF45" s="37"/>
      <c r="IRG45" s="37"/>
      <c r="IRH45" s="37"/>
      <c r="IRI45" s="37"/>
      <c r="IRJ45" s="37"/>
      <c r="IRK45" s="37"/>
      <c r="IRL45" s="37"/>
      <c r="IRM45" s="37"/>
      <c r="IRN45" s="37"/>
      <c r="IRO45" s="37"/>
      <c r="IRP45" s="37"/>
      <c r="IRQ45" s="37"/>
      <c r="IRR45" s="37"/>
      <c r="IRS45" s="37"/>
      <c r="IRT45" s="37"/>
      <c r="IRU45" s="37"/>
      <c r="IRV45" s="37"/>
      <c r="IRW45" s="37"/>
      <c r="IRX45" s="37"/>
      <c r="IRY45" s="37"/>
      <c r="IRZ45" s="37"/>
      <c r="ISA45" s="37"/>
      <c r="ISB45" s="37"/>
      <c r="ISC45" s="37"/>
      <c r="ISD45" s="37"/>
      <c r="ISE45" s="37"/>
      <c r="ISF45" s="37"/>
      <c r="ISG45" s="37"/>
      <c r="ISH45" s="37"/>
      <c r="ISI45" s="37"/>
      <c r="ISJ45" s="37"/>
      <c r="ISK45" s="37"/>
      <c r="ISL45" s="37"/>
      <c r="ISM45" s="37"/>
      <c r="ISN45" s="37"/>
      <c r="ISO45" s="37"/>
      <c r="ISP45" s="37"/>
      <c r="ISQ45" s="37"/>
      <c r="ISR45" s="37"/>
      <c r="ISS45" s="37"/>
      <c r="IST45" s="37"/>
      <c r="ISU45" s="37"/>
      <c r="ISV45" s="37"/>
      <c r="ISW45" s="37"/>
      <c r="ISX45" s="37"/>
      <c r="ISY45" s="37"/>
      <c r="ISZ45" s="37"/>
      <c r="ITA45" s="37"/>
      <c r="ITB45" s="37"/>
      <c r="ITC45" s="37"/>
      <c r="ITD45" s="37"/>
      <c r="ITE45" s="37"/>
      <c r="ITF45" s="37"/>
      <c r="ITG45" s="37"/>
      <c r="ITH45" s="37"/>
      <c r="ITI45" s="37"/>
      <c r="ITJ45" s="37"/>
      <c r="ITK45" s="37"/>
      <c r="ITL45" s="37"/>
      <c r="ITM45" s="37"/>
      <c r="ITN45" s="37"/>
      <c r="ITO45" s="37"/>
      <c r="ITP45" s="37"/>
      <c r="ITQ45" s="37"/>
      <c r="ITR45" s="37"/>
      <c r="ITS45" s="37"/>
      <c r="ITT45" s="37"/>
      <c r="ITU45" s="37"/>
      <c r="ITV45" s="37"/>
      <c r="ITW45" s="37"/>
      <c r="ITX45" s="37"/>
      <c r="ITY45" s="37"/>
      <c r="ITZ45" s="37"/>
      <c r="IUA45" s="37"/>
      <c r="IUB45" s="37"/>
      <c r="IUC45" s="37"/>
      <c r="IUD45" s="37"/>
      <c r="IUE45" s="37"/>
      <c r="IUF45" s="37"/>
      <c r="IUG45" s="37"/>
      <c r="IUH45" s="37"/>
      <c r="IUI45" s="37"/>
      <c r="IUJ45" s="37"/>
      <c r="IUK45" s="37"/>
      <c r="IUL45" s="37"/>
      <c r="IUM45" s="37"/>
      <c r="IUN45" s="37"/>
      <c r="IUO45" s="37"/>
      <c r="IUP45" s="37"/>
      <c r="IUQ45" s="37"/>
      <c r="IUR45" s="37"/>
      <c r="IUS45" s="37"/>
      <c r="IUT45" s="37"/>
      <c r="IUU45" s="37"/>
      <c r="IUV45" s="37"/>
      <c r="IUW45" s="37"/>
      <c r="IUX45" s="37"/>
      <c r="IUY45" s="37"/>
      <c r="IUZ45" s="37"/>
      <c r="IVA45" s="37"/>
      <c r="IVB45" s="37"/>
      <c r="IVC45" s="37"/>
      <c r="IVD45" s="37"/>
      <c r="IVE45" s="37"/>
      <c r="IVF45" s="37"/>
      <c r="IVG45" s="37"/>
      <c r="IVH45" s="37"/>
      <c r="IVI45" s="37"/>
      <c r="IVJ45" s="37"/>
      <c r="IVK45" s="37"/>
      <c r="IVL45" s="37"/>
      <c r="IVM45" s="37"/>
      <c r="IVN45" s="37"/>
      <c r="IVO45" s="37"/>
      <c r="IVP45" s="37"/>
      <c r="IVQ45" s="37"/>
      <c r="IVR45" s="37"/>
      <c r="IVS45" s="37"/>
      <c r="IVT45" s="37"/>
      <c r="IVU45" s="37"/>
      <c r="IVV45" s="37"/>
      <c r="IVW45" s="37"/>
      <c r="IVX45" s="37"/>
      <c r="IVY45" s="37"/>
      <c r="IVZ45" s="37"/>
      <c r="IWA45" s="37"/>
      <c r="IWB45" s="37"/>
      <c r="IWC45" s="37"/>
      <c r="IWD45" s="37"/>
      <c r="IWE45" s="37"/>
      <c r="IWF45" s="37"/>
      <c r="IWG45" s="37"/>
      <c r="IWH45" s="37"/>
      <c r="IWI45" s="37"/>
      <c r="IWJ45" s="37"/>
      <c r="IWK45" s="37"/>
      <c r="IWL45" s="37"/>
      <c r="IWM45" s="37"/>
      <c r="IWN45" s="37"/>
      <c r="IWO45" s="37"/>
      <c r="IWP45" s="37"/>
      <c r="IWQ45" s="37"/>
      <c r="IWR45" s="37"/>
      <c r="IWS45" s="37"/>
      <c r="IWT45" s="37"/>
      <c r="IWU45" s="37"/>
      <c r="IWV45" s="37"/>
      <c r="IWW45" s="37"/>
      <c r="IWX45" s="37"/>
      <c r="IWY45" s="37"/>
      <c r="IWZ45" s="37"/>
      <c r="IXA45" s="37"/>
      <c r="IXB45" s="37"/>
      <c r="IXC45" s="37"/>
      <c r="IXD45" s="37"/>
      <c r="IXE45" s="37"/>
      <c r="IXF45" s="37"/>
      <c r="IXG45" s="37"/>
      <c r="IXH45" s="37"/>
      <c r="IXI45" s="37"/>
      <c r="IXJ45" s="37"/>
      <c r="IXK45" s="37"/>
      <c r="IXL45" s="37"/>
      <c r="IXM45" s="37"/>
      <c r="IXN45" s="37"/>
      <c r="IXO45" s="37"/>
      <c r="IXP45" s="37"/>
      <c r="IXQ45" s="37"/>
      <c r="IXR45" s="37"/>
      <c r="IXS45" s="37"/>
      <c r="IXT45" s="37"/>
      <c r="IXU45" s="37"/>
      <c r="IXV45" s="37"/>
      <c r="IXW45" s="37"/>
      <c r="IXX45" s="37"/>
      <c r="IXY45" s="37"/>
      <c r="IXZ45" s="37"/>
      <c r="IYA45" s="37"/>
      <c r="IYB45" s="37"/>
      <c r="IYC45" s="37"/>
      <c r="IYD45" s="37"/>
      <c r="IYE45" s="37"/>
      <c r="IYF45" s="37"/>
      <c r="IYG45" s="37"/>
      <c r="IYH45" s="37"/>
      <c r="IYI45" s="37"/>
      <c r="IYJ45" s="37"/>
      <c r="IYK45" s="37"/>
      <c r="IYL45" s="37"/>
      <c r="IYM45" s="37"/>
      <c r="IYN45" s="37"/>
      <c r="IYO45" s="37"/>
      <c r="IYP45" s="37"/>
      <c r="IYQ45" s="37"/>
      <c r="IYR45" s="37"/>
      <c r="IYS45" s="37"/>
      <c r="IYT45" s="37"/>
      <c r="IYU45" s="37"/>
      <c r="IYV45" s="37"/>
      <c r="IYW45" s="37"/>
      <c r="IYX45" s="37"/>
      <c r="IYY45" s="37"/>
      <c r="IYZ45" s="37"/>
      <c r="IZA45" s="37"/>
      <c r="IZB45" s="37"/>
      <c r="IZC45" s="37"/>
      <c r="IZD45" s="37"/>
      <c r="IZE45" s="37"/>
      <c r="IZF45" s="37"/>
      <c r="IZG45" s="37"/>
      <c r="IZH45" s="37"/>
      <c r="IZI45" s="37"/>
      <c r="IZJ45" s="37"/>
      <c r="IZK45" s="37"/>
      <c r="IZL45" s="37"/>
      <c r="IZM45" s="37"/>
      <c r="IZN45" s="37"/>
      <c r="IZO45" s="37"/>
      <c r="IZP45" s="37"/>
      <c r="IZQ45" s="37"/>
      <c r="IZR45" s="37"/>
      <c r="IZS45" s="37"/>
      <c r="IZT45" s="37"/>
      <c r="IZU45" s="37"/>
      <c r="IZV45" s="37"/>
      <c r="IZW45" s="37"/>
      <c r="IZX45" s="37"/>
      <c r="IZY45" s="37"/>
      <c r="IZZ45" s="37"/>
      <c r="JAA45" s="37"/>
      <c r="JAB45" s="37"/>
      <c r="JAC45" s="37"/>
      <c r="JAD45" s="37"/>
      <c r="JAE45" s="37"/>
      <c r="JAF45" s="37"/>
      <c r="JAG45" s="37"/>
      <c r="JAH45" s="37"/>
      <c r="JAI45" s="37"/>
      <c r="JAJ45" s="37"/>
      <c r="JAK45" s="37"/>
      <c r="JAL45" s="37"/>
      <c r="JAM45" s="37"/>
      <c r="JAN45" s="37"/>
      <c r="JAO45" s="37"/>
      <c r="JAP45" s="37"/>
      <c r="JAQ45" s="37"/>
      <c r="JAR45" s="37"/>
      <c r="JAS45" s="37"/>
      <c r="JAT45" s="37"/>
      <c r="JAU45" s="37"/>
      <c r="JAV45" s="37"/>
      <c r="JAW45" s="37"/>
      <c r="JAX45" s="37"/>
      <c r="JAY45" s="37"/>
      <c r="JAZ45" s="37"/>
      <c r="JBA45" s="37"/>
      <c r="JBB45" s="37"/>
      <c r="JBC45" s="37"/>
      <c r="JBD45" s="37"/>
      <c r="JBE45" s="37"/>
      <c r="JBF45" s="37"/>
      <c r="JBG45" s="37"/>
      <c r="JBH45" s="37"/>
      <c r="JBI45" s="37"/>
      <c r="JBJ45" s="37"/>
      <c r="JBK45" s="37"/>
      <c r="JBL45" s="37"/>
      <c r="JBM45" s="37"/>
      <c r="JBN45" s="37"/>
      <c r="JBO45" s="37"/>
      <c r="JBP45" s="37"/>
      <c r="JBQ45" s="37"/>
      <c r="JBR45" s="37"/>
      <c r="JBS45" s="37"/>
      <c r="JBT45" s="37"/>
      <c r="JBU45" s="37"/>
      <c r="JBV45" s="37"/>
      <c r="JBW45" s="37"/>
      <c r="JBX45" s="37"/>
      <c r="JBY45" s="37"/>
      <c r="JBZ45" s="37"/>
      <c r="JCA45" s="37"/>
      <c r="JCB45" s="37"/>
      <c r="JCC45" s="37"/>
      <c r="JCD45" s="37"/>
      <c r="JCE45" s="37"/>
      <c r="JCF45" s="37"/>
      <c r="JCG45" s="37"/>
      <c r="JCH45" s="37"/>
      <c r="JCI45" s="37"/>
      <c r="JCJ45" s="37"/>
      <c r="JCK45" s="37"/>
      <c r="JCL45" s="37"/>
      <c r="JCM45" s="37"/>
      <c r="JCN45" s="37"/>
      <c r="JCO45" s="37"/>
      <c r="JCP45" s="37"/>
      <c r="JCQ45" s="37"/>
      <c r="JCR45" s="37"/>
      <c r="JCS45" s="37"/>
      <c r="JCT45" s="37"/>
      <c r="JCU45" s="37"/>
      <c r="JCV45" s="37"/>
      <c r="JCW45" s="37"/>
      <c r="JCX45" s="37"/>
      <c r="JCY45" s="37"/>
      <c r="JCZ45" s="37"/>
      <c r="JDA45" s="37"/>
      <c r="JDB45" s="37"/>
      <c r="JDC45" s="37"/>
      <c r="JDD45" s="37"/>
      <c r="JDE45" s="37"/>
      <c r="JDF45" s="37"/>
      <c r="JDG45" s="37"/>
      <c r="JDH45" s="37"/>
      <c r="JDI45" s="37"/>
      <c r="JDJ45" s="37"/>
      <c r="JDK45" s="37"/>
      <c r="JDL45" s="37"/>
      <c r="JDM45" s="37"/>
      <c r="JDN45" s="37"/>
      <c r="JDO45" s="37"/>
      <c r="JDP45" s="37"/>
      <c r="JDQ45" s="37"/>
      <c r="JDR45" s="37"/>
      <c r="JDS45" s="37"/>
      <c r="JDT45" s="37"/>
      <c r="JDU45" s="37"/>
      <c r="JDV45" s="37"/>
      <c r="JDW45" s="37"/>
      <c r="JDX45" s="37"/>
      <c r="JDY45" s="37"/>
      <c r="JDZ45" s="37"/>
      <c r="JEA45" s="37"/>
      <c r="JEB45" s="37"/>
      <c r="JEC45" s="37"/>
      <c r="JED45" s="37"/>
      <c r="JEE45" s="37"/>
      <c r="JEF45" s="37"/>
      <c r="JEG45" s="37"/>
      <c r="JEH45" s="37"/>
      <c r="JEI45" s="37"/>
      <c r="JEJ45" s="37"/>
      <c r="JEK45" s="37"/>
      <c r="JEL45" s="37"/>
      <c r="JEM45" s="37"/>
      <c r="JEN45" s="37"/>
      <c r="JEO45" s="37"/>
      <c r="JEP45" s="37"/>
      <c r="JEQ45" s="37"/>
      <c r="JER45" s="37"/>
      <c r="JES45" s="37"/>
      <c r="JET45" s="37"/>
      <c r="JEU45" s="37"/>
      <c r="JEV45" s="37"/>
      <c r="JEW45" s="37"/>
      <c r="JEX45" s="37"/>
      <c r="JEY45" s="37"/>
      <c r="JEZ45" s="37"/>
      <c r="JFA45" s="37"/>
      <c r="JFB45" s="37"/>
      <c r="JFC45" s="37"/>
      <c r="JFD45" s="37"/>
      <c r="JFE45" s="37"/>
      <c r="JFF45" s="37"/>
      <c r="JFG45" s="37"/>
      <c r="JFH45" s="37"/>
      <c r="JFI45" s="37"/>
      <c r="JFJ45" s="37"/>
      <c r="JFK45" s="37"/>
      <c r="JFL45" s="37"/>
      <c r="JFM45" s="37"/>
      <c r="JFN45" s="37"/>
      <c r="JFO45" s="37"/>
      <c r="JFP45" s="37"/>
      <c r="JFQ45" s="37"/>
      <c r="JFR45" s="37"/>
      <c r="JFS45" s="37"/>
      <c r="JFT45" s="37"/>
      <c r="JFU45" s="37"/>
      <c r="JFV45" s="37"/>
      <c r="JFW45" s="37"/>
      <c r="JFX45" s="37"/>
      <c r="JFY45" s="37"/>
      <c r="JFZ45" s="37"/>
      <c r="JGA45" s="37"/>
      <c r="JGB45" s="37"/>
      <c r="JGC45" s="37"/>
      <c r="JGD45" s="37"/>
      <c r="JGE45" s="37"/>
      <c r="JGF45" s="37"/>
      <c r="JGG45" s="37"/>
      <c r="JGH45" s="37"/>
      <c r="JGI45" s="37"/>
      <c r="JGJ45" s="37"/>
      <c r="JGK45" s="37"/>
      <c r="JGL45" s="37"/>
      <c r="JGM45" s="37"/>
      <c r="JGN45" s="37"/>
      <c r="JGO45" s="37"/>
      <c r="JGP45" s="37"/>
      <c r="JGQ45" s="37"/>
      <c r="JGR45" s="37"/>
      <c r="JGS45" s="37"/>
      <c r="JGT45" s="37"/>
      <c r="JGU45" s="37"/>
      <c r="JGV45" s="37"/>
      <c r="JGW45" s="37"/>
      <c r="JGX45" s="37"/>
      <c r="JGY45" s="37"/>
      <c r="JGZ45" s="37"/>
      <c r="JHA45" s="37"/>
      <c r="JHB45" s="37"/>
      <c r="JHC45" s="37"/>
      <c r="JHD45" s="37"/>
      <c r="JHE45" s="37"/>
      <c r="JHF45" s="37"/>
      <c r="JHG45" s="37"/>
      <c r="JHH45" s="37"/>
      <c r="JHI45" s="37"/>
      <c r="JHJ45" s="37"/>
      <c r="JHK45" s="37"/>
      <c r="JHL45" s="37"/>
      <c r="JHM45" s="37"/>
      <c r="JHN45" s="37"/>
      <c r="JHO45" s="37"/>
      <c r="JHP45" s="37"/>
      <c r="JHQ45" s="37"/>
      <c r="JHR45" s="37"/>
      <c r="JHS45" s="37"/>
      <c r="JHT45" s="37"/>
      <c r="JHU45" s="37"/>
      <c r="JHV45" s="37"/>
      <c r="JHW45" s="37"/>
      <c r="JHX45" s="37"/>
      <c r="JHY45" s="37"/>
      <c r="JHZ45" s="37"/>
      <c r="JIA45" s="37"/>
      <c r="JIB45" s="37"/>
      <c r="JIC45" s="37"/>
      <c r="JID45" s="37"/>
      <c r="JIE45" s="37"/>
      <c r="JIF45" s="37"/>
      <c r="JIG45" s="37"/>
      <c r="JIH45" s="37"/>
      <c r="JII45" s="37"/>
      <c r="JIJ45" s="37"/>
      <c r="JIK45" s="37"/>
      <c r="JIL45" s="37"/>
      <c r="JIM45" s="37"/>
      <c r="JIN45" s="37"/>
      <c r="JIO45" s="37"/>
      <c r="JIP45" s="37"/>
      <c r="JIQ45" s="37"/>
      <c r="JIR45" s="37"/>
      <c r="JIS45" s="37"/>
      <c r="JIT45" s="37"/>
      <c r="JIU45" s="37"/>
      <c r="JIV45" s="37"/>
      <c r="JIW45" s="37"/>
      <c r="JIX45" s="37"/>
      <c r="JIY45" s="37"/>
      <c r="JIZ45" s="37"/>
      <c r="JJA45" s="37"/>
      <c r="JJB45" s="37"/>
      <c r="JJC45" s="37"/>
      <c r="JJD45" s="37"/>
      <c r="JJE45" s="37"/>
      <c r="JJF45" s="37"/>
      <c r="JJG45" s="37"/>
      <c r="JJH45" s="37"/>
      <c r="JJI45" s="37"/>
      <c r="JJJ45" s="37"/>
      <c r="JJK45" s="37"/>
      <c r="JJL45" s="37"/>
      <c r="JJM45" s="37"/>
      <c r="JJN45" s="37"/>
      <c r="JJO45" s="37"/>
      <c r="JJP45" s="37"/>
      <c r="JJQ45" s="37"/>
      <c r="JJR45" s="37"/>
      <c r="JJS45" s="37"/>
      <c r="JJT45" s="37"/>
      <c r="JJU45" s="37"/>
      <c r="JJV45" s="37"/>
      <c r="JJW45" s="37"/>
      <c r="JJX45" s="37"/>
      <c r="JJY45" s="37"/>
      <c r="JJZ45" s="37"/>
      <c r="JKA45" s="37"/>
      <c r="JKB45" s="37"/>
      <c r="JKC45" s="37"/>
      <c r="JKD45" s="37"/>
      <c r="JKE45" s="37"/>
      <c r="JKF45" s="37"/>
      <c r="JKG45" s="37"/>
      <c r="JKH45" s="37"/>
      <c r="JKI45" s="37"/>
      <c r="JKJ45" s="37"/>
      <c r="JKK45" s="37"/>
      <c r="JKL45" s="37"/>
      <c r="JKM45" s="37"/>
      <c r="JKN45" s="37"/>
      <c r="JKO45" s="37"/>
      <c r="JKP45" s="37"/>
      <c r="JKQ45" s="37"/>
      <c r="JKR45" s="37"/>
      <c r="JKS45" s="37"/>
      <c r="JKT45" s="37"/>
      <c r="JKU45" s="37"/>
      <c r="JKV45" s="37"/>
      <c r="JKW45" s="37"/>
      <c r="JKX45" s="37"/>
      <c r="JKY45" s="37"/>
      <c r="JKZ45" s="37"/>
      <c r="JLA45" s="37"/>
      <c r="JLB45" s="37"/>
      <c r="JLC45" s="37"/>
      <c r="JLD45" s="37"/>
      <c r="JLE45" s="37"/>
      <c r="JLF45" s="37"/>
      <c r="JLG45" s="37"/>
      <c r="JLH45" s="37"/>
      <c r="JLI45" s="37"/>
      <c r="JLJ45" s="37"/>
      <c r="JLK45" s="37"/>
      <c r="JLL45" s="37"/>
      <c r="JLM45" s="37"/>
      <c r="JLN45" s="37"/>
      <c r="JLO45" s="37"/>
      <c r="JLP45" s="37"/>
      <c r="JLQ45" s="37"/>
      <c r="JLR45" s="37"/>
      <c r="JLS45" s="37"/>
      <c r="JLT45" s="37"/>
      <c r="JLU45" s="37"/>
      <c r="JLV45" s="37"/>
      <c r="JLW45" s="37"/>
      <c r="JLX45" s="37"/>
      <c r="JLY45" s="37"/>
      <c r="JLZ45" s="37"/>
      <c r="JMA45" s="37"/>
      <c r="JMB45" s="37"/>
      <c r="JMC45" s="37"/>
      <c r="JMD45" s="37"/>
      <c r="JME45" s="37"/>
      <c r="JMF45" s="37"/>
      <c r="JMG45" s="37"/>
      <c r="JMH45" s="37"/>
      <c r="JMI45" s="37"/>
      <c r="JMJ45" s="37"/>
      <c r="JMK45" s="37"/>
      <c r="JML45" s="37"/>
      <c r="JMM45" s="37"/>
      <c r="JMN45" s="37"/>
      <c r="JMO45" s="37"/>
      <c r="JMP45" s="37"/>
      <c r="JMQ45" s="37"/>
      <c r="JMR45" s="37"/>
      <c r="JMS45" s="37"/>
      <c r="JMT45" s="37"/>
      <c r="JMU45" s="37"/>
      <c r="JMV45" s="37"/>
      <c r="JMW45" s="37"/>
      <c r="JMX45" s="37"/>
      <c r="JMY45" s="37"/>
      <c r="JMZ45" s="37"/>
      <c r="JNA45" s="37"/>
      <c r="JNB45" s="37"/>
      <c r="JNC45" s="37"/>
      <c r="JND45" s="37"/>
      <c r="JNE45" s="37"/>
      <c r="JNF45" s="37"/>
      <c r="JNG45" s="37"/>
      <c r="JNH45" s="37"/>
      <c r="JNI45" s="37"/>
      <c r="JNJ45" s="37"/>
      <c r="JNK45" s="37"/>
      <c r="JNL45" s="37"/>
      <c r="JNM45" s="37"/>
      <c r="JNN45" s="37"/>
      <c r="JNO45" s="37"/>
      <c r="JNP45" s="37"/>
      <c r="JNQ45" s="37"/>
      <c r="JNR45" s="37"/>
      <c r="JNS45" s="37"/>
      <c r="JNT45" s="37"/>
      <c r="JNU45" s="37"/>
      <c r="JNV45" s="37"/>
      <c r="JNW45" s="37"/>
      <c r="JNX45" s="37"/>
      <c r="JNY45" s="37"/>
      <c r="JNZ45" s="37"/>
      <c r="JOA45" s="37"/>
      <c r="JOB45" s="37"/>
      <c r="JOC45" s="37"/>
      <c r="JOD45" s="37"/>
      <c r="JOE45" s="37"/>
      <c r="JOF45" s="37"/>
      <c r="JOG45" s="37"/>
      <c r="JOH45" s="37"/>
      <c r="JOI45" s="37"/>
      <c r="JOJ45" s="37"/>
      <c r="JOK45" s="37"/>
      <c r="JOL45" s="37"/>
      <c r="JOM45" s="37"/>
      <c r="JON45" s="37"/>
      <c r="JOO45" s="37"/>
      <c r="JOP45" s="37"/>
      <c r="JOQ45" s="37"/>
      <c r="JOR45" s="37"/>
      <c r="JOS45" s="37"/>
      <c r="JOT45" s="37"/>
      <c r="JOU45" s="37"/>
      <c r="JOV45" s="37"/>
      <c r="JOW45" s="37"/>
      <c r="JOX45" s="37"/>
      <c r="JOY45" s="37"/>
      <c r="JOZ45" s="37"/>
      <c r="JPA45" s="37"/>
      <c r="JPB45" s="37"/>
      <c r="JPC45" s="37"/>
      <c r="JPD45" s="37"/>
      <c r="JPE45" s="37"/>
      <c r="JPF45" s="37"/>
      <c r="JPG45" s="37"/>
      <c r="JPH45" s="37"/>
      <c r="JPI45" s="37"/>
      <c r="JPJ45" s="37"/>
      <c r="JPK45" s="37"/>
      <c r="JPL45" s="37"/>
      <c r="JPM45" s="37"/>
      <c r="JPN45" s="37"/>
      <c r="JPO45" s="37"/>
      <c r="JPP45" s="37"/>
      <c r="JPQ45" s="37"/>
      <c r="JPR45" s="37"/>
      <c r="JPS45" s="37"/>
      <c r="JPT45" s="37"/>
      <c r="JPU45" s="37"/>
      <c r="JPV45" s="37"/>
      <c r="JPW45" s="37"/>
      <c r="JPX45" s="37"/>
      <c r="JPY45" s="37"/>
      <c r="JPZ45" s="37"/>
      <c r="JQA45" s="37"/>
      <c r="JQB45" s="37"/>
      <c r="JQC45" s="37"/>
      <c r="JQD45" s="37"/>
      <c r="JQE45" s="37"/>
      <c r="JQF45" s="37"/>
      <c r="JQG45" s="37"/>
      <c r="JQH45" s="37"/>
      <c r="JQI45" s="37"/>
      <c r="JQJ45" s="37"/>
      <c r="JQK45" s="37"/>
      <c r="JQL45" s="37"/>
      <c r="JQM45" s="37"/>
      <c r="JQN45" s="37"/>
      <c r="JQO45" s="37"/>
      <c r="JQP45" s="37"/>
      <c r="JQQ45" s="37"/>
      <c r="JQR45" s="37"/>
      <c r="JQS45" s="37"/>
      <c r="JQT45" s="37"/>
      <c r="JQU45" s="37"/>
      <c r="JQV45" s="37"/>
      <c r="JQW45" s="37"/>
      <c r="JQX45" s="37"/>
      <c r="JQY45" s="37"/>
      <c r="JQZ45" s="37"/>
      <c r="JRA45" s="37"/>
      <c r="JRB45" s="37"/>
      <c r="JRC45" s="37"/>
      <c r="JRD45" s="37"/>
      <c r="JRE45" s="37"/>
      <c r="JRF45" s="37"/>
      <c r="JRG45" s="37"/>
      <c r="JRH45" s="37"/>
      <c r="JRI45" s="37"/>
      <c r="JRJ45" s="37"/>
      <c r="JRK45" s="37"/>
      <c r="JRL45" s="37"/>
      <c r="JRM45" s="37"/>
      <c r="JRN45" s="37"/>
      <c r="JRO45" s="37"/>
      <c r="JRP45" s="37"/>
      <c r="JRQ45" s="37"/>
      <c r="JRR45" s="37"/>
      <c r="JRS45" s="37"/>
      <c r="JRT45" s="37"/>
      <c r="JRU45" s="37"/>
      <c r="JRV45" s="37"/>
      <c r="JRW45" s="37"/>
      <c r="JRX45" s="37"/>
      <c r="JRY45" s="37"/>
      <c r="JRZ45" s="37"/>
      <c r="JSA45" s="37"/>
      <c r="JSB45" s="37"/>
      <c r="JSC45" s="37"/>
      <c r="JSD45" s="37"/>
      <c r="JSE45" s="37"/>
      <c r="JSF45" s="37"/>
      <c r="JSG45" s="37"/>
      <c r="JSH45" s="37"/>
      <c r="JSI45" s="37"/>
      <c r="JSJ45" s="37"/>
      <c r="JSK45" s="37"/>
      <c r="JSL45" s="37"/>
      <c r="JSM45" s="37"/>
      <c r="JSN45" s="37"/>
      <c r="JSO45" s="37"/>
      <c r="JSP45" s="37"/>
      <c r="JSQ45" s="37"/>
      <c r="JSR45" s="37"/>
      <c r="JSS45" s="37"/>
      <c r="JST45" s="37"/>
      <c r="JSU45" s="37"/>
      <c r="JSV45" s="37"/>
      <c r="JSW45" s="37"/>
      <c r="JSX45" s="37"/>
      <c r="JSY45" s="37"/>
      <c r="JSZ45" s="37"/>
      <c r="JTA45" s="37"/>
      <c r="JTB45" s="37"/>
      <c r="JTC45" s="37"/>
      <c r="JTD45" s="37"/>
      <c r="JTE45" s="37"/>
      <c r="JTF45" s="37"/>
      <c r="JTG45" s="37"/>
      <c r="JTH45" s="37"/>
      <c r="JTI45" s="37"/>
      <c r="JTJ45" s="37"/>
      <c r="JTK45" s="37"/>
      <c r="JTL45" s="37"/>
      <c r="JTM45" s="37"/>
      <c r="JTN45" s="37"/>
      <c r="JTO45" s="37"/>
      <c r="JTP45" s="37"/>
      <c r="JTQ45" s="37"/>
      <c r="JTR45" s="37"/>
      <c r="JTS45" s="37"/>
      <c r="JTT45" s="37"/>
      <c r="JTU45" s="37"/>
      <c r="JTV45" s="37"/>
      <c r="JTW45" s="37"/>
      <c r="JTX45" s="37"/>
      <c r="JTY45" s="37"/>
      <c r="JTZ45" s="37"/>
      <c r="JUA45" s="37"/>
      <c r="JUB45" s="37"/>
      <c r="JUC45" s="37"/>
      <c r="JUD45" s="37"/>
      <c r="JUE45" s="37"/>
      <c r="JUF45" s="37"/>
      <c r="JUG45" s="37"/>
      <c r="JUH45" s="37"/>
      <c r="JUI45" s="37"/>
      <c r="JUJ45" s="37"/>
      <c r="JUK45" s="37"/>
      <c r="JUL45" s="37"/>
      <c r="JUM45" s="37"/>
      <c r="JUN45" s="37"/>
      <c r="JUO45" s="37"/>
      <c r="JUP45" s="37"/>
      <c r="JUQ45" s="37"/>
      <c r="JUR45" s="37"/>
      <c r="JUS45" s="37"/>
      <c r="JUT45" s="37"/>
      <c r="JUU45" s="37"/>
      <c r="JUV45" s="37"/>
      <c r="JUW45" s="37"/>
      <c r="JUX45" s="37"/>
      <c r="JUY45" s="37"/>
      <c r="JUZ45" s="37"/>
      <c r="JVA45" s="37"/>
      <c r="JVB45" s="37"/>
      <c r="JVC45" s="37"/>
      <c r="JVD45" s="37"/>
      <c r="JVE45" s="37"/>
      <c r="JVF45" s="37"/>
      <c r="JVG45" s="37"/>
      <c r="JVH45" s="37"/>
      <c r="JVI45" s="37"/>
      <c r="JVJ45" s="37"/>
      <c r="JVK45" s="37"/>
      <c r="JVL45" s="37"/>
      <c r="JVM45" s="37"/>
      <c r="JVN45" s="37"/>
      <c r="JVO45" s="37"/>
      <c r="JVP45" s="37"/>
      <c r="JVQ45" s="37"/>
      <c r="JVR45" s="37"/>
      <c r="JVS45" s="37"/>
      <c r="JVT45" s="37"/>
      <c r="JVU45" s="37"/>
      <c r="JVV45" s="37"/>
      <c r="JVW45" s="37"/>
      <c r="JVX45" s="37"/>
      <c r="JVY45" s="37"/>
      <c r="JVZ45" s="37"/>
      <c r="JWA45" s="37"/>
      <c r="JWB45" s="37"/>
      <c r="JWC45" s="37"/>
      <c r="JWD45" s="37"/>
      <c r="JWE45" s="37"/>
      <c r="JWF45" s="37"/>
      <c r="JWG45" s="37"/>
      <c r="JWH45" s="37"/>
      <c r="JWI45" s="37"/>
      <c r="JWJ45" s="37"/>
      <c r="JWK45" s="37"/>
      <c r="JWL45" s="37"/>
      <c r="JWM45" s="37"/>
      <c r="JWN45" s="37"/>
      <c r="JWO45" s="37"/>
      <c r="JWP45" s="37"/>
      <c r="JWQ45" s="37"/>
      <c r="JWR45" s="37"/>
      <c r="JWS45" s="37"/>
      <c r="JWT45" s="37"/>
      <c r="JWU45" s="37"/>
      <c r="JWV45" s="37"/>
      <c r="JWW45" s="37"/>
      <c r="JWX45" s="37"/>
      <c r="JWY45" s="37"/>
      <c r="JWZ45" s="37"/>
      <c r="JXA45" s="37"/>
      <c r="JXB45" s="37"/>
      <c r="JXC45" s="37"/>
      <c r="JXD45" s="37"/>
      <c r="JXE45" s="37"/>
      <c r="JXF45" s="37"/>
      <c r="JXG45" s="37"/>
      <c r="JXH45" s="37"/>
      <c r="JXI45" s="37"/>
      <c r="JXJ45" s="37"/>
      <c r="JXK45" s="37"/>
      <c r="JXL45" s="37"/>
      <c r="JXM45" s="37"/>
      <c r="JXN45" s="37"/>
      <c r="JXO45" s="37"/>
      <c r="JXP45" s="37"/>
      <c r="JXQ45" s="37"/>
      <c r="JXR45" s="37"/>
      <c r="JXS45" s="37"/>
      <c r="JXT45" s="37"/>
      <c r="JXU45" s="37"/>
      <c r="JXV45" s="37"/>
      <c r="JXW45" s="37"/>
      <c r="JXX45" s="37"/>
      <c r="JXY45" s="37"/>
      <c r="JXZ45" s="37"/>
      <c r="JYA45" s="37"/>
      <c r="JYB45" s="37"/>
      <c r="JYC45" s="37"/>
      <c r="JYD45" s="37"/>
      <c r="JYE45" s="37"/>
      <c r="JYF45" s="37"/>
      <c r="JYG45" s="37"/>
      <c r="JYH45" s="37"/>
      <c r="JYI45" s="37"/>
      <c r="JYJ45" s="37"/>
      <c r="JYK45" s="37"/>
      <c r="JYL45" s="37"/>
      <c r="JYM45" s="37"/>
      <c r="JYN45" s="37"/>
      <c r="JYO45" s="37"/>
      <c r="JYP45" s="37"/>
      <c r="JYQ45" s="37"/>
      <c r="JYR45" s="37"/>
      <c r="JYS45" s="37"/>
      <c r="JYT45" s="37"/>
      <c r="JYU45" s="37"/>
      <c r="JYV45" s="37"/>
      <c r="JYW45" s="37"/>
      <c r="JYX45" s="37"/>
      <c r="JYY45" s="37"/>
      <c r="JYZ45" s="37"/>
      <c r="JZA45" s="37"/>
      <c r="JZB45" s="37"/>
      <c r="JZC45" s="37"/>
      <c r="JZD45" s="37"/>
      <c r="JZE45" s="37"/>
      <c r="JZF45" s="37"/>
      <c r="JZG45" s="37"/>
      <c r="JZH45" s="37"/>
      <c r="JZI45" s="37"/>
      <c r="JZJ45" s="37"/>
      <c r="JZK45" s="37"/>
      <c r="JZL45" s="37"/>
      <c r="JZM45" s="37"/>
      <c r="JZN45" s="37"/>
      <c r="JZO45" s="37"/>
      <c r="JZP45" s="37"/>
      <c r="JZQ45" s="37"/>
      <c r="JZR45" s="37"/>
      <c r="JZS45" s="37"/>
      <c r="JZT45" s="37"/>
      <c r="JZU45" s="37"/>
      <c r="JZV45" s="37"/>
      <c r="JZW45" s="37"/>
      <c r="JZX45" s="37"/>
      <c r="JZY45" s="37"/>
      <c r="JZZ45" s="37"/>
      <c r="KAA45" s="37"/>
      <c r="KAB45" s="37"/>
      <c r="KAC45" s="37"/>
      <c r="KAD45" s="37"/>
      <c r="KAE45" s="37"/>
      <c r="KAF45" s="37"/>
      <c r="KAG45" s="37"/>
      <c r="KAH45" s="37"/>
      <c r="KAI45" s="37"/>
      <c r="KAJ45" s="37"/>
      <c r="KAK45" s="37"/>
      <c r="KAL45" s="37"/>
      <c r="KAM45" s="37"/>
      <c r="KAN45" s="37"/>
      <c r="KAO45" s="37"/>
      <c r="KAP45" s="37"/>
      <c r="KAQ45" s="37"/>
      <c r="KAR45" s="37"/>
      <c r="KAS45" s="37"/>
      <c r="KAT45" s="37"/>
      <c r="KAU45" s="37"/>
      <c r="KAV45" s="37"/>
      <c r="KAW45" s="37"/>
      <c r="KAX45" s="37"/>
      <c r="KAY45" s="37"/>
      <c r="KAZ45" s="37"/>
      <c r="KBA45" s="37"/>
      <c r="KBB45" s="37"/>
      <c r="KBC45" s="37"/>
      <c r="KBD45" s="37"/>
      <c r="KBE45" s="37"/>
      <c r="KBF45" s="37"/>
      <c r="KBG45" s="37"/>
      <c r="KBH45" s="37"/>
      <c r="KBI45" s="37"/>
      <c r="KBJ45" s="37"/>
      <c r="KBK45" s="37"/>
      <c r="KBL45" s="37"/>
      <c r="KBM45" s="37"/>
      <c r="KBN45" s="37"/>
      <c r="KBO45" s="37"/>
      <c r="KBP45" s="37"/>
      <c r="KBQ45" s="37"/>
      <c r="KBR45" s="37"/>
      <c r="KBS45" s="37"/>
      <c r="KBT45" s="37"/>
      <c r="KBU45" s="37"/>
      <c r="KBV45" s="37"/>
      <c r="KBW45" s="37"/>
      <c r="KBX45" s="37"/>
      <c r="KBY45" s="37"/>
      <c r="KBZ45" s="37"/>
      <c r="KCA45" s="37"/>
      <c r="KCB45" s="37"/>
      <c r="KCC45" s="37"/>
      <c r="KCD45" s="37"/>
      <c r="KCE45" s="37"/>
      <c r="KCF45" s="37"/>
      <c r="KCG45" s="37"/>
      <c r="KCH45" s="37"/>
      <c r="KCI45" s="37"/>
      <c r="KCJ45" s="37"/>
      <c r="KCK45" s="37"/>
      <c r="KCL45" s="37"/>
      <c r="KCM45" s="37"/>
      <c r="KCN45" s="37"/>
      <c r="KCO45" s="37"/>
      <c r="KCP45" s="37"/>
      <c r="KCQ45" s="37"/>
      <c r="KCR45" s="37"/>
      <c r="KCS45" s="37"/>
      <c r="KCT45" s="37"/>
      <c r="KCU45" s="37"/>
      <c r="KCV45" s="37"/>
      <c r="KCW45" s="37"/>
      <c r="KCX45" s="37"/>
      <c r="KCY45" s="37"/>
      <c r="KCZ45" s="37"/>
      <c r="KDA45" s="37"/>
      <c r="KDB45" s="37"/>
      <c r="KDC45" s="37"/>
      <c r="KDD45" s="37"/>
      <c r="KDE45" s="37"/>
      <c r="KDF45" s="37"/>
      <c r="KDG45" s="37"/>
      <c r="KDH45" s="37"/>
      <c r="KDI45" s="37"/>
      <c r="KDJ45" s="37"/>
      <c r="KDK45" s="37"/>
      <c r="KDL45" s="37"/>
      <c r="KDM45" s="37"/>
      <c r="KDN45" s="37"/>
      <c r="KDO45" s="37"/>
      <c r="KDP45" s="37"/>
      <c r="KDQ45" s="37"/>
      <c r="KDR45" s="37"/>
      <c r="KDS45" s="37"/>
      <c r="KDT45" s="37"/>
      <c r="KDU45" s="37"/>
      <c r="KDV45" s="37"/>
      <c r="KDW45" s="37"/>
      <c r="KDX45" s="37"/>
      <c r="KDY45" s="37"/>
      <c r="KDZ45" s="37"/>
      <c r="KEA45" s="37"/>
      <c r="KEB45" s="37"/>
      <c r="KEC45" s="37"/>
      <c r="KED45" s="37"/>
      <c r="KEE45" s="37"/>
      <c r="KEF45" s="37"/>
      <c r="KEG45" s="37"/>
      <c r="KEH45" s="37"/>
      <c r="KEI45" s="37"/>
      <c r="KEJ45" s="37"/>
      <c r="KEK45" s="37"/>
      <c r="KEL45" s="37"/>
      <c r="KEM45" s="37"/>
      <c r="KEN45" s="37"/>
      <c r="KEO45" s="37"/>
      <c r="KEP45" s="37"/>
      <c r="KEQ45" s="37"/>
      <c r="KER45" s="37"/>
      <c r="KES45" s="37"/>
      <c r="KET45" s="37"/>
      <c r="KEU45" s="37"/>
      <c r="KEV45" s="37"/>
      <c r="KEW45" s="37"/>
      <c r="KEX45" s="37"/>
      <c r="KEY45" s="37"/>
      <c r="KEZ45" s="37"/>
      <c r="KFA45" s="37"/>
      <c r="KFB45" s="37"/>
      <c r="KFC45" s="37"/>
      <c r="KFD45" s="37"/>
      <c r="KFE45" s="37"/>
      <c r="KFF45" s="37"/>
      <c r="KFG45" s="37"/>
      <c r="KFH45" s="37"/>
      <c r="KFI45" s="37"/>
      <c r="KFJ45" s="37"/>
      <c r="KFK45" s="37"/>
      <c r="KFL45" s="37"/>
      <c r="KFM45" s="37"/>
      <c r="KFN45" s="37"/>
      <c r="KFO45" s="37"/>
      <c r="KFP45" s="37"/>
      <c r="KFQ45" s="37"/>
      <c r="KFR45" s="37"/>
      <c r="KFS45" s="37"/>
      <c r="KFT45" s="37"/>
      <c r="KFU45" s="37"/>
      <c r="KFV45" s="37"/>
      <c r="KFW45" s="37"/>
      <c r="KFX45" s="37"/>
      <c r="KFY45" s="37"/>
      <c r="KFZ45" s="37"/>
      <c r="KGA45" s="37"/>
      <c r="KGB45" s="37"/>
      <c r="KGC45" s="37"/>
      <c r="KGD45" s="37"/>
      <c r="KGE45" s="37"/>
      <c r="KGF45" s="37"/>
      <c r="KGG45" s="37"/>
      <c r="KGH45" s="37"/>
      <c r="KGI45" s="37"/>
      <c r="KGJ45" s="37"/>
      <c r="KGK45" s="37"/>
      <c r="KGL45" s="37"/>
      <c r="KGM45" s="37"/>
      <c r="KGN45" s="37"/>
      <c r="KGO45" s="37"/>
      <c r="KGP45" s="37"/>
      <c r="KGQ45" s="37"/>
      <c r="KGR45" s="37"/>
      <c r="KGS45" s="37"/>
      <c r="KGT45" s="37"/>
      <c r="KGU45" s="37"/>
      <c r="KGV45" s="37"/>
      <c r="KGW45" s="37"/>
      <c r="KGX45" s="37"/>
      <c r="KGY45" s="37"/>
      <c r="KGZ45" s="37"/>
      <c r="KHA45" s="37"/>
      <c r="KHB45" s="37"/>
      <c r="KHC45" s="37"/>
      <c r="KHD45" s="37"/>
      <c r="KHE45" s="37"/>
      <c r="KHF45" s="37"/>
      <c r="KHG45" s="37"/>
      <c r="KHH45" s="37"/>
      <c r="KHI45" s="37"/>
      <c r="KHJ45" s="37"/>
      <c r="KHK45" s="37"/>
      <c r="KHL45" s="37"/>
      <c r="KHM45" s="37"/>
      <c r="KHN45" s="37"/>
      <c r="KHO45" s="37"/>
      <c r="KHP45" s="37"/>
      <c r="KHQ45" s="37"/>
      <c r="KHR45" s="37"/>
      <c r="KHS45" s="37"/>
      <c r="KHT45" s="37"/>
      <c r="KHU45" s="37"/>
      <c r="KHV45" s="37"/>
      <c r="KHW45" s="37"/>
      <c r="KHX45" s="37"/>
      <c r="KHY45" s="37"/>
      <c r="KHZ45" s="37"/>
      <c r="KIA45" s="37"/>
      <c r="KIB45" s="37"/>
      <c r="KIC45" s="37"/>
      <c r="KID45" s="37"/>
      <c r="KIE45" s="37"/>
      <c r="KIF45" s="37"/>
      <c r="KIG45" s="37"/>
      <c r="KIH45" s="37"/>
      <c r="KII45" s="37"/>
      <c r="KIJ45" s="37"/>
      <c r="KIK45" s="37"/>
      <c r="KIL45" s="37"/>
      <c r="KIM45" s="37"/>
      <c r="KIN45" s="37"/>
      <c r="KIO45" s="37"/>
      <c r="KIP45" s="37"/>
      <c r="KIQ45" s="37"/>
      <c r="KIR45" s="37"/>
      <c r="KIS45" s="37"/>
      <c r="KIT45" s="37"/>
      <c r="KIU45" s="37"/>
      <c r="KIV45" s="37"/>
      <c r="KIW45" s="37"/>
      <c r="KIX45" s="37"/>
      <c r="KIY45" s="37"/>
      <c r="KIZ45" s="37"/>
      <c r="KJA45" s="37"/>
      <c r="KJB45" s="37"/>
      <c r="KJC45" s="37"/>
      <c r="KJD45" s="37"/>
      <c r="KJE45" s="37"/>
      <c r="KJF45" s="37"/>
      <c r="KJG45" s="37"/>
      <c r="KJH45" s="37"/>
      <c r="KJI45" s="37"/>
      <c r="KJJ45" s="37"/>
      <c r="KJK45" s="37"/>
      <c r="KJL45" s="37"/>
      <c r="KJM45" s="37"/>
      <c r="KJN45" s="37"/>
      <c r="KJO45" s="37"/>
      <c r="KJP45" s="37"/>
      <c r="KJQ45" s="37"/>
      <c r="KJR45" s="37"/>
      <c r="KJS45" s="37"/>
      <c r="KJT45" s="37"/>
      <c r="KJU45" s="37"/>
      <c r="KJV45" s="37"/>
      <c r="KJW45" s="37"/>
      <c r="KJX45" s="37"/>
      <c r="KJY45" s="37"/>
      <c r="KJZ45" s="37"/>
      <c r="KKA45" s="37"/>
      <c r="KKB45" s="37"/>
      <c r="KKC45" s="37"/>
      <c r="KKD45" s="37"/>
      <c r="KKE45" s="37"/>
      <c r="KKF45" s="37"/>
      <c r="KKG45" s="37"/>
      <c r="KKH45" s="37"/>
      <c r="KKI45" s="37"/>
      <c r="KKJ45" s="37"/>
      <c r="KKK45" s="37"/>
      <c r="KKL45" s="37"/>
      <c r="KKM45" s="37"/>
      <c r="KKN45" s="37"/>
      <c r="KKO45" s="37"/>
      <c r="KKP45" s="37"/>
      <c r="KKQ45" s="37"/>
      <c r="KKR45" s="37"/>
      <c r="KKS45" s="37"/>
      <c r="KKT45" s="37"/>
      <c r="KKU45" s="37"/>
      <c r="KKV45" s="37"/>
      <c r="KKW45" s="37"/>
      <c r="KKX45" s="37"/>
      <c r="KKY45" s="37"/>
      <c r="KKZ45" s="37"/>
      <c r="KLA45" s="37"/>
      <c r="KLB45" s="37"/>
      <c r="KLC45" s="37"/>
      <c r="KLD45" s="37"/>
      <c r="KLE45" s="37"/>
      <c r="KLF45" s="37"/>
      <c r="KLG45" s="37"/>
      <c r="KLH45" s="37"/>
      <c r="KLI45" s="37"/>
      <c r="KLJ45" s="37"/>
      <c r="KLK45" s="37"/>
      <c r="KLL45" s="37"/>
      <c r="KLM45" s="37"/>
      <c r="KLN45" s="37"/>
      <c r="KLO45" s="37"/>
      <c r="KLP45" s="37"/>
      <c r="KLQ45" s="37"/>
      <c r="KLR45" s="37"/>
      <c r="KLS45" s="37"/>
      <c r="KLT45" s="37"/>
      <c r="KLU45" s="37"/>
      <c r="KLV45" s="37"/>
      <c r="KLW45" s="37"/>
      <c r="KLX45" s="37"/>
      <c r="KLY45" s="37"/>
      <c r="KLZ45" s="37"/>
      <c r="KMA45" s="37"/>
      <c r="KMB45" s="37"/>
      <c r="KMC45" s="37"/>
      <c r="KMD45" s="37"/>
      <c r="KME45" s="37"/>
      <c r="KMF45" s="37"/>
      <c r="KMG45" s="37"/>
      <c r="KMH45" s="37"/>
      <c r="KMI45" s="37"/>
      <c r="KMJ45" s="37"/>
      <c r="KMK45" s="37"/>
      <c r="KML45" s="37"/>
      <c r="KMM45" s="37"/>
      <c r="KMN45" s="37"/>
      <c r="KMO45" s="37"/>
      <c r="KMP45" s="37"/>
      <c r="KMQ45" s="37"/>
      <c r="KMR45" s="37"/>
      <c r="KMS45" s="37"/>
      <c r="KMT45" s="37"/>
      <c r="KMU45" s="37"/>
      <c r="KMV45" s="37"/>
      <c r="KMW45" s="37"/>
      <c r="KMX45" s="37"/>
      <c r="KMY45" s="37"/>
      <c r="KMZ45" s="37"/>
      <c r="KNA45" s="37"/>
      <c r="KNB45" s="37"/>
      <c r="KNC45" s="37"/>
      <c r="KND45" s="37"/>
      <c r="KNE45" s="37"/>
      <c r="KNF45" s="37"/>
      <c r="KNG45" s="37"/>
      <c r="KNH45" s="37"/>
      <c r="KNI45" s="37"/>
      <c r="KNJ45" s="37"/>
      <c r="KNK45" s="37"/>
      <c r="KNL45" s="37"/>
      <c r="KNM45" s="37"/>
      <c r="KNN45" s="37"/>
      <c r="KNO45" s="37"/>
      <c r="KNP45" s="37"/>
      <c r="KNQ45" s="37"/>
      <c r="KNR45" s="37"/>
      <c r="KNS45" s="37"/>
      <c r="KNT45" s="37"/>
      <c r="KNU45" s="37"/>
      <c r="KNV45" s="37"/>
      <c r="KNW45" s="37"/>
      <c r="KNX45" s="37"/>
      <c r="KNY45" s="37"/>
      <c r="KNZ45" s="37"/>
      <c r="KOA45" s="37"/>
      <c r="KOB45" s="37"/>
      <c r="KOC45" s="37"/>
      <c r="KOD45" s="37"/>
      <c r="KOE45" s="37"/>
      <c r="KOF45" s="37"/>
      <c r="KOG45" s="37"/>
      <c r="KOH45" s="37"/>
      <c r="KOI45" s="37"/>
      <c r="KOJ45" s="37"/>
      <c r="KOK45" s="37"/>
      <c r="KOL45" s="37"/>
      <c r="KOM45" s="37"/>
      <c r="KON45" s="37"/>
      <c r="KOO45" s="37"/>
      <c r="KOP45" s="37"/>
      <c r="KOQ45" s="37"/>
      <c r="KOR45" s="37"/>
      <c r="KOS45" s="37"/>
      <c r="KOT45" s="37"/>
      <c r="KOU45" s="37"/>
      <c r="KOV45" s="37"/>
      <c r="KOW45" s="37"/>
      <c r="KOX45" s="37"/>
      <c r="KOY45" s="37"/>
      <c r="KOZ45" s="37"/>
      <c r="KPA45" s="37"/>
      <c r="KPB45" s="37"/>
      <c r="KPC45" s="37"/>
      <c r="KPD45" s="37"/>
      <c r="KPE45" s="37"/>
      <c r="KPF45" s="37"/>
      <c r="KPG45" s="37"/>
      <c r="KPH45" s="37"/>
      <c r="KPI45" s="37"/>
      <c r="KPJ45" s="37"/>
      <c r="KPK45" s="37"/>
      <c r="KPL45" s="37"/>
      <c r="KPM45" s="37"/>
      <c r="KPN45" s="37"/>
      <c r="KPO45" s="37"/>
      <c r="KPP45" s="37"/>
      <c r="KPQ45" s="37"/>
      <c r="KPR45" s="37"/>
      <c r="KPS45" s="37"/>
      <c r="KPT45" s="37"/>
      <c r="KPU45" s="37"/>
      <c r="KPV45" s="37"/>
      <c r="KPW45" s="37"/>
      <c r="KPX45" s="37"/>
      <c r="KPY45" s="37"/>
      <c r="KPZ45" s="37"/>
      <c r="KQA45" s="37"/>
      <c r="KQB45" s="37"/>
      <c r="KQC45" s="37"/>
      <c r="KQD45" s="37"/>
      <c r="KQE45" s="37"/>
      <c r="KQF45" s="37"/>
      <c r="KQG45" s="37"/>
      <c r="KQH45" s="37"/>
      <c r="KQI45" s="37"/>
      <c r="KQJ45" s="37"/>
      <c r="KQK45" s="37"/>
      <c r="KQL45" s="37"/>
      <c r="KQM45" s="37"/>
      <c r="KQN45" s="37"/>
      <c r="KQO45" s="37"/>
      <c r="KQP45" s="37"/>
      <c r="KQQ45" s="37"/>
      <c r="KQR45" s="37"/>
      <c r="KQS45" s="37"/>
      <c r="KQT45" s="37"/>
      <c r="KQU45" s="37"/>
      <c r="KQV45" s="37"/>
      <c r="KQW45" s="37"/>
      <c r="KQX45" s="37"/>
      <c r="KQY45" s="37"/>
      <c r="KQZ45" s="37"/>
      <c r="KRA45" s="37"/>
      <c r="KRB45" s="37"/>
      <c r="KRC45" s="37"/>
      <c r="KRD45" s="37"/>
      <c r="KRE45" s="37"/>
      <c r="KRF45" s="37"/>
      <c r="KRG45" s="37"/>
      <c r="KRH45" s="37"/>
      <c r="KRI45" s="37"/>
      <c r="KRJ45" s="37"/>
      <c r="KRK45" s="37"/>
      <c r="KRL45" s="37"/>
      <c r="KRM45" s="37"/>
      <c r="KRN45" s="37"/>
      <c r="KRO45" s="37"/>
      <c r="KRP45" s="37"/>
      <c r="KRQ45" s="37"/>
      <c r="KRR45" s="37"/>
      <c r="KRS45" s="37"/>
      <c r="KRT45" s="37"/>
      <c r="KRU45" s="37"/>
      <c r="KRV45" s="37"/>
      <c r="KRW45" s="37"/>
      <c r="KRX45" s="37"/>
      <c r="KRY45" s="37"/>
      <c r="KRZ45" s="37"/>
      <c r="KSA45" s="37"/>
      <c r="KSB45" s="37"/>
      <c r="KSC45" s="37"/>
      <c r="KSD45" s="37"/>
      <c r="KSE45" s="37"/>
      <c r="KSF45" s="37"/>
      <c r="KSG45" s="37"/>
      <c r="KSH45" s="37"/>
      <c r="KSI45" s="37"/>
      <c r="KSJ45" s="37"/>
      <c r="KSK45" s="37"/>
      <c r="KSL45" s="37"/>
      <c r="KSM45" s="37"/>
      <c r="KSN45" s="37"/>
      <c r="KSO45" s="37"/>
      <c r="KSP45" s="37"/>
      <c r="KSQ45" s="37"/>
      <c r="KSR45" s="37"/>
      <c r="KSS45" s="37"/>
      <c r="KST45" s="37"/>
      <c r="KSU45" s="37"/>
      <c r="KSV45" s="37"/>
      <c r="KSW45" s="37"/>
      <c r="KSX45" s="37"/>
      <c r="KSY45" s="37"/>
      <c r="KSZ45" s="37"/>
      <c r="KTA45" s="37"/>
      <c r="KTB45" s="37"/>
      <c r="KTC45" s="37"/>
      <c r="KTD45" s="37"/>
      <c r="KTE45" s="37"/>
      <c r="KTF45" s="37"/>
      <c r="KTG45" s="37"/>
      <c r="KTH45" s="37"/>
      <c r="KTI45" s="37"/>
      <c r="KTJ45" s="37"/>
      <c r="KTK45" s="37"/>
      <c r="KTL45" s="37"/>
      <c r="KTM45" s="37"/>
      <c r="KTN45" s="37"/>
      <c r="KTO45" s="37"/>
      <c r="KTP45" s="37"/>
      <c r="KTQ45" s="37"/>
      <c r="KTR45" s="37"/>
      <c r="KTS45" s="37"/>
      <c r="KTT45" s="37"/>
      <c r="KTU45" s="37"/>
      <c r="KTV45" s="37"/>
      <c r="KTW45" s="37"/>
      <c r="KTX45" s="37"/>
      <c r="KTY45" s="37"/>
      <c r="KTZ45" s="37"/>
      <c r="KUA45" s="37"/>
      <c r="KUB45" s="37"/>
      <c r="KUC45" s="37"/>
      <c r="KUD45" s="37"/>
      <c r="KUE45" s="37"/>
      <c r="KUF45" s="37"/>
      <c r="KUG45" s="37"/>
      <c r="KUH45" s="37"/>
      <c r="KUI45" s="37"/>
      <c r="KUJ45" s="37"/>
      <c r="KUK45" s="37"/>
      <c r="KUL45" s="37"/>
      <c r="KUM45" s="37"/>
      <c r="KUN45" s="37"/>
      <c r="KUO45" s="37"/>
      <c r="KUP45" s="37"/>
      <c r="KUQ45" s="37"/>
      <c r="KUR45" s="37"/>
      <c r="KUS45" s="37"/>
      <c r="KUT45" s="37"/>
      <c r="KUU45" s="37"/>
      <c r="KUV45" s="37"/>
      <c r="KUW45" s="37"/>
      <c r="KUX45" s="37"/>
      <c r="KUY45" s="37"/>
      <c r="KUZ45" s="37"/>
      <c r="KVA45" s="37"/>
      <c r="KVB45" s="37"/>
      <c r="KVC45" s="37"/>
      <c r="KVD45" s="37"/>
      <c r="KVE45" s="37"/>
      <c r="KVF45" s="37"/>
      <c r="KVG45" s="37"/>
      <c r="KVH45" s="37"/>
      <c r="KVI45" s="37"/>
      <c r="KVJ45" s="37"/>
      <c r="KVK45" s="37"/>
      <c r="KVL45" s="37"/>
      <c r="KVM45" s="37"/>
      <c r="KVN45" s="37"/>
      <c r="KVO45" s="37"/>
      <c r="KVP45" s="37"/>
      <c r="KVQ45" s="37"/>
      <c r="KVR45" s="37"/>
      <c r="KVS45" s="37"/>
      <c r="KVT45" s="37"/>
      <c r="KVU45" s="37"/>
      <c r="KVV45" s="37"/>
      <c r="KVW45" s="37"/>
      <c r="KVX45" s="37"/>
      <c r="KVY45" s="37"/>
      <c r="KVZ45" s="37"/>
      <c r="KWA45" s="37"/>
      <c r="KWB45" s="37"/>
      <c r="KWC45" s="37"/>
      <c r="KWD45" s="37"/>
      <c r="KWE45" s="37"/>
      <c r="KWF45" s="37"/>
      <c r="KWG45" s="37"/>
      <c r="KWH45" s="37"/>
      <c r="KWI45" s="37"/>
      <c r="KWJ45" s="37"/>
      <c r="KWK45" s="37"/>
      <c r="KWL45" s="37"/>
      <c r="KWM45" s="37"/>
      <c r="KWN45" s="37"/>
      <c r="KWO45" s="37"/>
      <c r="KWP45" s="37"/>
      <c r="KWQ45" s="37"/>
      <c r="KWR45" s="37"/>
      <c r="KWS45" s="37"/>
      <c r="KWT45" s="37"/>
      <c r="KWU45" s="37"/>
      <c r="KWV45" s="37"/>
      <c r="KWW45" s="37"/>
      <c r="KWX45" s="37"/>
      <c r="KWY45" s="37"/>
      <c r="KWZ45" s="37"/>
      <c r="KXA45" s="37"/>
      <c r="KXB45" s="37"/>
      <c r="KXC45" s="37"/>
      <c r="KXD45" s="37"/>
      <c r="KXE45" s="37"/>
      <c r="KXF45" s="37"/>
      <c r="KXG45" s="37"/>
      <c r="KXH45" s="37"/>
      <c r="KXI45" s="37"/>
      <c r="KXJ45" s="37"/>
      <c r="KXK45" s="37"/>
      <c r="KXL45" s="37"/>
      <c r="KXM45" s="37"/>
      <c r="KXN45" s="37"/>
      <c r="KXO45" s="37"/>
      <c r="KXP45" s="37"/>
      <c r="KXQ45" s="37"/>
      <c r="KXR45" s="37"/>
      <c r="KXS45" s="37"/>
      <c r="KXT45" s="37"/>
      <c r="KXU45" s="37"/>
      <c r="KXV45" s="37"/>
      <c r="KXW45" s="37"/>
      <c r="KXX45" s="37"/>
      <c r="KXY45" s="37"/>
      <c r="KXZ45" s="37"/>
      <c r="KYA45" s="37"/>
      <c r="KYB45" s="37"/>
      <c r="KYC45" s="37"/>
      <c r="KYD45" s="37"/>
      <c r="KYE45" s="37"/>
      <c r="KYF45" s="37"/>
      <c r="KYG45" s="37"/>
      <c r="KYH45" s="37"/>
      <c r="KYI45" s="37"/>
      <c r="KYJ45" s="37"/>
      <c r="KYK45" s="37"/>
      <c r="KYL45" s="37"/>
      <c r="KYM45" s="37"/>
      <c r="KYN45" s="37"/>
      <c r="KYO45" s="37"/>
      <c r="KYP45" s="37"/>
      <c r="KYQ45" s="37"/>
      <c r="KYR45" s="37"/>
      <c r="KYS45" s="37"/>
      <c r="KYT45" s="37"/>
      <c r="KYU45" s="37"/>
      <c r="KYV45" s="37"/>
      <c r="KYW45" s="37"/>
      <c r="KYX45" s="37"/>
      <c r="KYY45" s="37"/>
      <c r="KYZ45" s="37"/>
      <c r="KZA45" s="37"/>
      <c r="KZB45" s="37"/>
      <c r="KZC45" s="37"/>
      <c r="KZD45" s="37"/>
      <c r="KZE45" s="37"/>
      <c r="KZF45" s="37"/>
      <c r="KZG45" s="37"/>
      <c r="KZH45" s="37"/>
      <c r="KZI45" s="37"/>
      <c r="KZJ45" s="37"/>
      <c r="KZK45" s="37"/>
      <c r="KZL45" s="37"/>
      <c r="KZM45" s="37"/>
      <c r="KZN45" s="37"/>
      <c r="KZO45" s="37"/>
      <c r="KZP45" s="37"/>
      <c r="KZQ45" s="37"/>
      <c r="KZR45" s="37"/>
      <c r="KZS45" s="37"/>
      <c r="KZT45" s="37"/>
      <c r="KZU45" s="37"/>
      <c r="KZV45" s="37"/>
      <c r="KZW45" s="37"/>
      <c r="KZX45" s="37"/>
      <c r="KZY45" s="37"/>
      <c r="KZZ45" s="37"/>
      <c r="LAA45" s="37"/>
      <c r="LAB45" s="37"/>
      <c r="LAC45" s="37"/>
      <c r="LAD45" s="37"/>
      <c r="LAE45" s="37"/>
      <c r="LAF45" s="37"/>
      <c r="LAG45" s="37"/>
      <c r="LAH45" s="37"/>
      <c r="LAI45" s="37"/>
      <c r="LAJ45" s="37"/>
      <c r="LAK45" s="37"/>
      <c r="LAL45" s="37"/>
      <c r="LAM45" s="37"/>
      <c r="LAN45" s="37"/>
      <c r="LAO45" s="37"/>
      <c r="LAP45" s="37"/>
      <c r="LAQ45" s="37"/>
      <c r="LAR45" s="37"/>
      <c r="LAS45" s="37"/>
      <c r="LAT45" s="37"/>
      <c r="LAU45" s="37"/>
      <c r="LAV45" s="37"/>
      <c r="LAW45" s="37"/>
      <c r="LAX45" s="37"/>
      <c r="LAY45" s="37"/>
      <c r="LAZ45" s="37"/>
      <c r="LBA45" s="37"/>
      <c r="LBB45" s="37"/>
      <c r="LBC45" s="37"/>
      <c r="LBD45" s="37"/>
      <c r="LBE45" s="37"/>
      <c r="LBF45" s="37"/>
      <c r="LBG45" s="37"/>
      <c r="LBH45" s="37"/>
      <c r="LBI45" s="37"/>
      <c r="LBJ45" s="37"/>
      <c r="LBK45" s="37"/>
      <c r="LBL45" s="37"/>
      <c r="LBM45" s="37"/>
      <c r="LBN45" s="37"/>
      <c r="LBO45" s="37"/>
      <c r="LBP45" s="37"/>
      <c r="LBQ45" s="37"/>
      <c r="LBR45" s="37"/>
      <c r="LBS45" s="37"/>
      <c r="LBT45" s="37"/>
      <c r="LBU45" s="37"/>
      <c r="LBV45" s="37"/>
      <c r="LBW45" s="37"/>
      <c r="LBX45" s="37"/>
      <c r="LBY45" s="37"/>
      <c r="LBZ45" s="37"/>
      <c r="LCA45" s="37"/>
      <c r="LCB45" s="37"/>
      <c r="LCC45" s="37"/>
      <c r="LCD45" s="37"/>
      <c r="LCE45" s="37"/>
      <c r="LCF45" s="37"/>
      <c r="LCG45" s="37"/>
      <c r="LCH45" s="37"/>
      <c r="LCI45" s="37"/>
      <c r="LCJ45" s="37"/>
      <c r="LCK45" s="37"/>
      <c r="LCL45" s="37"/>
      <c r="LCM45" s="37"/>
      <c r="LCN45" s="37"/>
      <c r="LCO45" s="37"/>
      <c r="LCP45" s="37"/>
      <c r="LCQ45" s="37"/>
      <c r="LCR45" s="37"/>
      <c r="LCS45" s="37"/>
      <c r="LCT45" s="37"/>
      <c r="LCU45" s="37"/>
      <c r="LCV45" s="37"/>
      <c r="LCW45" s="37"/>
      <c r="LCX45" s="37"/>
      <c r="LCY45" s="37"/>
      <c r="LCZ45" s="37"/>
      <c r="LDA45" s="37"/>
      <c r="LDB45" s="37"/>
      <c r="LDC45" s="37"/>
      <c r="LDD45" s="37"/>
      <c r="LDE45" s="37"/>
      <c r="LDF45" s="37"/>
      <c r="LDG45" s="37"/>
      <c r="LDH45" s="37"/>
      <c r="LDI45" s="37"/>
      <c r="LDJ45" s="37"/>
      <c r="LDK45" s="37"/>
      <c r="LDL45" s="37"/>
      <c r="LDM45" s="37"/>
      <c r="LDN45" s="37"/>
      <c r="LDO45" s="37"/>
      <c r="LDP45" s="37"/>
      <c r="LDQ45" s="37"/>
      <c r="LDR45" s="37"/>
      <c r="LDS45" s="37"/>
      <c r="LDT45" s="37"/>
      <c r="LDU45" s="37"/>
      <c r="LDV45" s="37"/>
      <c r="LDW45" s="37"/>
      <c r="LDX45" s="37"/>
      <c r="LDY45" s="37"/>
      <c r="LDZ45" s="37"/>
      <c r="LEA45" s="37"/>
      <c r="LEB45" s="37"/>
      <c r="LEC45" s="37"/>
      <c r="LED45" s="37"/>
      <c r="LEE45" s="37"/>
      <c r="LEF45" s="37"/>
      <c r="LEG45" s="37"/>
      <c r="LEH45" s="37"/>
      <c r="LEI45" s="37"/>
      <c r="LEJ45" s="37"/>
      <c r="LEK45" s="37"/>
      <c r="LEL45" s="37"/>
      <c r="LEM45" s="37"/>
      <c r="LEN45" s="37"/>
      <c r="LEO45" s="37"/>
      <c r="LEP45" s="37"/>
      <c r="LEQ45" s="37"/>
      <c r="LER45" s="37"/>
      <c r="LES45" s="37"/>
      <c r="LET45" s="37"/>
      <c r="LEU45" s="37"/>
      <c r="LEV45" s="37"/>
      <c r="LEW45" s="37"/>
      <c r="LEX45" s="37"/>
      <c r="LEY45" s="37"/>
      <c r="LEZ45" s="37"/>
      <c r="LFA45" s="37"/>
      <c r="LFB45" s="37"/>
      <c r="LFC45" s="37"/>
      <c r="LFD45" s="37"/>
      <c r="LFE45" s="37"/>
      <c r="LFF45" s="37"/>
      <c r="LFG45" s="37"/>
      <c r="LFH45" s="37"/>
      <c r="LFI45" s="37"/>
      <c r="LFJ45" s="37"/>
      <c r="LFK45" s="37"/>
      <c r="LFL45" s="37"/>
      <c r="LFM45" s="37"/>
      <c r="LFN45" s="37"/>
      <c r="LFO45" s="37"/>
      <c r="LFP45" s="37"/>
      <c r="LFQ45" s="37"/>
      <c r="LFR45" s="37"/>
      <c r="LFS45" s="37"/>
      <c r="LFT45" s="37"/>
      <c r="LFU45" s="37"/>
      <c r="LFV45" s="37"/>
      <c r="LFW45" s="37"/>
      <c r="LFX45" s="37"/>
      <c r="LFY45" s="37"/>
      <c r="LFZ45" s="37"/>
      <c r="LGA45" s="37"/>
      <c r="LGB45" s="37"/>
      <c r="LGC45" s="37"/>
      <c r="LGD45" s="37"/>
      <c r="LGE45" s="37"/>
      <c r="LGF45" s="37"/>
      <c r="LGG45" s="37"/>
      <c r="LGH45" s="37"/>
      <c r="LGI45" s="37"/>
      <c r="LGJ45" s="37"/>
      <c r="LGK45" s="37"/>
      <c r="LGL45" s="37"/>
      <c r="LGM45" s="37"/>
      <c r="LGN45" s="37"/>
      <c r="LGO45" s="37"/>
      <c r="LGP45" s="37"/>
      <c r="LGQ45" s="37"/>
      <c r="LGR45" s="37"/>
      <c r="LGS45" s="37"/>
      <c r="LGT45" s="37"/>
      <c r="LGU45" s="37"/>
      <c r="LGV45" s="37"/>
      <c r="LGW45" s="37"/>
      <c r="LGX45" s="37"/>
      <c r="LGY45" s="37"/>
      <c r="LGZ45" s="37"/>
      <c r="LHA45" s="37"/>
      <c r="LHB45" s="37"/>
      <c r="LHC45" s="37"/>
      <c r="LHD45" s="37"/>
      <c r="LHE45" s="37"/>
      <c r="LHF45" s="37"/>
      <c r="LHG45" s="37"/>
      <c r="LHH45" s="37"/>
      <c r="LHI45" s="37"/>
      <c r="LHJ45" s="37"/>
      <c r="LHK45" s="37"/>
      <c r="LHL45" s="37"/>
      <c r="LHM45" s="37"/>
      <c r="LHN45" s="37"/>
      <c r="LHO45" s="37"/>
      <c r="LHP45" s="37"/>
      <c r="LHQ45" s="37"/>
      <c r="LHR45" s="37"/>
      <c r="LHS45" s="37"/>
      <c r="LHT45" s="37"/>
      <c r="LHU45" s="37"/>
      <c r="LHV45" s="37"/>
      <c r="LHW45" s="37"/>
      <c r="LHX45" s="37"/>
      <c r="LHY45" s="37"/>
      <c r="LHZ45" s="37"/>
      <c r="LIA45" s="37"/>
      <c r="LIB45" s="37"/>
      <c r="LIC45" s="37"/>
      <c r="LID45" s="37"/>
      <c r="LIE45" s="37"/>
      <c r="LIF45" s="37"/>
      <c r="LIG45" s="37"/>
      <c r="LIH45" s="37"/>
      <c r="LII45" s="37"/>
      <c r="LIJ45" s="37"/>
      <c r="LIK45" s="37"/>
      <c r="LIL45" s="37"/>
      <c r="LIM45" s="37"/>
      <c r="LIN45" s="37"/>
      <c r="LIO45" s="37"/>
      <c r="LIP45" s="37"/>
      <c r="LIQ45" s="37"/>
      <c r="LIR45" s="37"/>
      <c r="LIS45" s="37"/>
      <c r="LIT45" s="37"/>
      <c r="LIU45" s="37"/>
      <c r="LIV45" s="37"/>
      <c r="LIW45" s="37"/>
      <c r="LIX45" s="37"/>
      <c r="LIY45" s="37"/>
      <c r="LIZ45" s="37"/>
      <c r="LJA45" s="37"/>
      <c r="LJB45" s="37"/>
      <c r="LJC45" s="37"/>
      <c r="LJD45" s="37"/>
      <c r="LJE45" s="37"/>
      <c r="LJF45" s="37"/>
      <c r="LJG45" s="37"/>
      <c r="LJH45" s="37"/>
      <c r="LJI45" s="37"/>
      <c r="LJJ45" s="37"/>
      <c r="LJK45" s="37"/>
      <c r="LJL45" s="37"/>
      <c r="LJM45" s="37"/>
      <c r="LJN45" s="37"/>
      <c r="LJO45" s="37"/>
      <c r="LJP45" s="37"/>
      <c r="LJQ45" s="37"/>
      <c r="LJR45" s="37"/>
      <c r="LJS45" s="37"/>
      <c r="LJT45" s="37"/>
      <c r="LJU45" s="37"/>
      <c r="LJV45" s="37"/>
      <c r="LJW45" s="37"/>
      <c r="LJX45" s="37"/>
      <c r="LJY45" s="37"/>
      <c r="LJZ45" s="37"/>
      <c r="LKA45" s="37"/>
      <c r="LKB45" s="37"/>
      <c r="LKC45" s="37"/>
      <c r="LKD45" s="37"/>
      <c r="LKE45" s="37"/>
      <c r="LKF45" s="37"/>
      <c r="LKG45" s="37"/>
      <c r="LKH45" s="37"/>
      <c r="LKI45" s="37"/>
      <c r="LKJ45" s="37"/>
      <c r="LKK45" s="37"/>
      <c r="LKL45" s="37"/>
      <c r="LKM45" s="37"/>
      <c r="LKN45" s="37"/>
      <c r="LKO45" s="37"/>
      <c r="LKP45" s="37"/>
      <c r="LKQ45" s="37"/>
      <c r="LKR45" s="37"/>
      <c r="LKS45" s="37"/>
      <c r="LKT45" s="37"/>
      <c r="LKU45" s="37"/>
      <c r="LKV45" s="37"/>
      <c r="LKW45" s="37"/>
      <c r="LKX45" s="37"/>
      <c r="LKY45" s="37"/>
      <c r="LKZ45" s="37"/>
      <c r="LLA45" s="37"/>
      <c r="LLB45" s="37"/>
      <c r="LLC45" s="37"/>
      <c r="LLD45" s="37"/>
      <c r="LLE45" s="37"/>
      <c r="LLF45" s="37"/>
      <c r="LLG45" s="37"/>
      <c r="LLH45" s="37"/>
      <c r="LLI45" s="37"/>
      <c r="LLJ45" s="37"/>
      <c r="LLK45" s="37"/>
      <c r="LLL45" s="37"/>
      <c r="LLM45" s="37"/>
      <c r="LLN45" s="37"/>
      <c r="LLO45" s="37"/>
      <c r="LLP45" s="37"/>
      <c r="LLQ45" s="37"/>
      <c r="LLR45" s="37"/>
      <c r="LLS45" s="37"/>
      <c r="LLT45" s="37"/>
      <c r="LLU45" s="37"/>
      <c r="LLV45" s="37"/>
      <c r="LLW45" s="37"/>
      <c r="LLX45" s="37"/>
      <c r="LLY45" s="37"/>
      <c r="LLZ45" s="37"/>
      <c r="LMA45" s="37"/>
      <c r="LMB45" s="37"/>
      <c r="LMC45" s="37"/>
      <c r="LMD45" s="37"/>
      <c r="LME45" s="37"/>
      <c r="LMF45" s="37"/>
      <c r="LMG45" s="37"/>
      <c r="LMH45" s="37"/>
      <c r="LMI45" s="37"/>
      <c r="LMJ45" s="37"/>
      <c r="LMK45" s="37"/>
      <c r="LML45" s="37"/>
      <c r="LMM45" s="37"/>
      <c r="LMN45" s="37"/>
      <c r="LMO45" s="37"/>
      <c r="LMP45" s="37"/>
      <c r="LMQ45" s="37"/>
      <c r="LMR45" s="37"/>
      <c r="LMS45" s="37"/>
      <c r="LMT45" s="37"/>
      <c r="LMU45" s="37"/>
      <c r="LMV45" s="37"/>
      <c r="LMW45" s="37"/>
      <c r="LMX45" s="37"/>
      <c r="LMY45" s="37"/>
      <c r="LMZ45" s="37"/>
      <c r="LNA45" s="37"/>
      <c r="LNB45" s="37"/>
      <c r="LNC45" s="37"/>
      <c r="LND45" s="37"/>
      <c r="LNE45" s="37"/>
      <c r="LNF45" s="37"/>
      <c r="LNG45" s="37"/>
      <c r="LNH45" s="37"/>
      <c r="LNI45" s="37"/>
      <c r="LNJ45" s="37"/>
      <c r="LNK45" s="37"/>
      <c r="LNL45" s="37"/>
      <c r="LNM45" s="37"/>
      <c r="LNN45" s="37"/>
      <c r="LNO45" s="37"/>
      <c r="LNP45" s="37"/>
      <c r="LNQ45" s="37"/>
      <c r="LNR45" s="37"/>
      <c r="LNS45" s="37"/>
      <c r="LNT45" s="37"/>
      <c r="LNU45" s="37"/>
      <c r="LNV45" s="37"/>
      <c r="LNW45" s="37"/>
      <c r="LNX45" s="37"/>
      <c r="LNY45" s="37"/>
      <c r="LNZ45" s="37"/>
      <c r="LOA45" s="37"/>
      <c r="LOB45" s="37"/>
      <c r="LOC45" s="37"/>
      <c r="LOD45" s="37"/>
      <c r="LOE45" s="37"/>
      <c r="LOF45" s="37"/>
      <c r="LOG45" s="37"/>
      <c r="LOH45" s="37"/>
      <c r="LOI45" s="37"/>
      <c r="LOJ45" s="37"/>
      <c r="LOK45" s="37"/>
      <c r="LOL45" s="37"/>
      <c r="LOM45" s="37"/>
      <c r="LON45" s="37"/>
      <c r="LOO45" s="37"/>
      <c r="LOP45" s="37"/>
      <c r="LOQ45" s="37"/>
      <c r="LOR45" s="37"/>
      <c r="LOS45" s="37"/>
      <c r="LOT45" s="37"/>
      <c r="LOU45" s="37"/>
      <c r="LOV45" s="37"/>
      <c r="LOW45" s="37"/>
      <c r="LOX45" s="37"/>
      <c r="LOY45" s="37"/>
      <c r="LOZ45" s="37"/>
      <c r="LPA45" s="37"/>
      <c r="LPB45" s="37"/>
      <c r="LPC45" s="37"/>
      <c r="LPD45" s="37"/>
      <c r="LPE45" s="37"/>
      <c r="LPF45" s="37"/>
      <c r="LPG45" s="37"/>
      <c r="LPH45" s="37"/>
      <c r="LPI45" s="37"/>
      <c r="LPJ45" s="37"/>
      <c r="LPK45" s="37"/>
      <c r="LPL45" s="37"/>
      <c r="LPM45" s="37"/>
      <c r="LPN45" s="37"/>
      <c r="LPO45" s="37"/>
      <c r="LPP45" s="37"/>
      <c r="LPQ45" s="37"/>
      <c r="LPR45" s="37"/>
      <c r="LPS45" s="37"/>
      <c r="LPT45" s="37"/>
      <c r="LPU45" s="37"/>
      <c r="LPV45" s="37"/>
      <c r="LPW45" s="37"/>
      <c r="LPX45" s="37"/>
      <c r="LPY45" s="37"/>
      <c r="LPZ45" s="37"/>
      <c r="LQA45" s="37"/>
      <c r="LQB45" s="37"/>
      <c r="LQC45" s="37"/>
      <c r="LQD45" s="37"/>
      <c r="LQE45" s="37"/>
      <c r="LQF45" s="37"/>
      <c r="LQG45" s="37"/>
      <c r="LQH45" s="37"/>
      <c r="LQI45" s="37"/>
      <c r="LQJ45" s="37"/>
      <c r="LQK45" s="37"/>
      <c r="LQL45" s="37"/>
      <c r="LQM45" s="37"/>
      <c r="LQN45" s="37"/>
      <c r="LQO45" s="37"/>
      <c r="LQP45" s="37"/>
      <c r="LQQ45" s="37"/>
      <c r="LQR45" s="37"/>
      <c r="LQS45" s="37"/>
      <c r="LQT45" s="37"/>
      <c r="LQU45" s="37"/>
      <c r="LQV45" s="37"/>
      <c r="LQW45" s="37"/>
      <c r="LQX45" s="37"/>
      <c r="LQY45" s="37"/>
      <c r="LQZ45" s="37"/>
      <c r="LRA45" s="37"/>
      <c r="LRB45" s="37"/>
      <c r="LRC45" s="37"/>
      <c r="LRD45" s="37"/>
      <c r="LRE45" s="37"/>
      <c r="LRF45" s="37"/>
      <c r="LRG45" s="37"/>
      <c r="LRH45" s="37"/>
      <c r="LRI45" s="37"/>
      <c r="LRJ45" s="37"/>
      <c r="LRK45" s="37"/>
      <c r="LRL45" s="37"/>
      <c r="LRM45" s="37"/>
      <c r="LRN45" s="37"/>
      <c r="LRO45" s="37"/>
      <c r="LRP45" s="37"/>
      <c r="LRQ45" s="37"/>
      <c r="LRR45" s="37"/>
      <c r="LRS45" s="37"/>
      <c r="LRT45" s="37"/>
      <c r="LRU45" s="37"/>
      <c r="LRV45" s="37"/>
      <c r="LRW45" s="37"/>
      <c r="LRX45" s="37"/>
      <c r="LRY45" s="37"/>
      <c r="LRZ45" s="37"/>
      <c r="LSA45" s="37"/>
      <c r="LSB45" s="37"/>
      <c r="LSC45" s="37"/>
      <c r="LSD45" s="37"/>
      <c r="LSE45" s="37"/>
      <c r="LSF45" s="37"/>
      <c r="LSG45" s="37"/>
      <c r="LSH45" s="37"/>
      <c r="LSI45" s="37"/>
      <c r="LSJ45" s="37"/>
      <c r="LSK45" s="37"/>
      <c r="LSL45" s="37"/>
      <c r="LSM45" s="37"/>
      <c r="LSN45" s="37"/>
      <c r="LSO45" s="37"/>
      <c r="LSP45" s="37"/>
      <c r="LSQ45" s="37"/>
      <c r="LSR45" s="37"/>
      <c r="LSS45" s="37"/>
      <c r="LST45" s="37"/>
      <c r="LSU45" s="37"/>
      <c r="LSV45" s="37"/>
      <c r="LSW45" s="37"/>
      <c r="LSX45" s="37"/>
      <c r="LSY45" s="37"/>
      <c r="LSZ45" s="37"/>
      <c r="LTA45" s="37"/>
      <c r="LTB45" s="37"/>
      <c r="LTC45" s="37"/>
      <c r="LTD45" s="37"/>
      <c r="LTE45" s="37"/>
      <c r="LTF45" s="37"/>
      <c r="LTG45" s="37"/>
      <c r="LTH45" s="37"/>
      <c r="LTI45" s="37"/>
      <c r="LTJ45" s="37"/>
      <c r="LTK45" s="37"/>
      <c r="LTL45" s="37"/>
      <c r="LTM45" s="37"/>
      <c r="LTN45" s="37"/>
      <c r="LTO45" s="37"/>
      <c r="LTP45" s="37"/>
      <c r="LTQ45" s="37"/>
      <c r="LTR45" s="37"/>
      <c r="LTS45" s="37"/>
      <c r="LTT45" s="37"/>
      <c r="LTU45" s="37"/>
      <c r="LTV45" s="37"/>
      <c r="LTW45" s="37"/>
      <c r="LTX45" s="37"/>
      <c r="LTY45" s="37"/>
      <c r="LTZ45" s="37"/>
      <c r="LUA45" s="37"/>
      <c r="LUB45" s="37"/>
      <c r="LUC45" s="37"/>
      <c r="LUD45" s="37"/>
      <c r="LUE45" s="37"/>
      <c r="LUF45" s="37"/>
      <c r="LUG45" s="37"/>
      <c r="LUH45" s="37"/>
      <c r="LUI45" s="37"/>
      <c r="LUJ45" s="37"/>
      <c r="LUK45" s="37"/>
      <c r="LUL45" s="37"/>
      <c r="LUM45" s="37"/>
      <c r="LUN45" s="37"/>
      <c r="LUO45" s="37"/>
      <c r="LUP45" s="37"/>
      <c r="LUQ45" s="37"/>
      <c r="LUR45" s="37"/>
      <c r="LUS45" s="37"/>
      <c r="LUT45" s="37"/>
      <c r="LUU45" s="37"/>
      <c r="LUV45" s="37"/>
      <c r="LUW45" s="37"/>
      <c r="LUX45" s="37"/>
      <c r="LUY45" s="37"/>
      <c r="LUZ45" s="37"/>
      <c r="LVA45" s="37"/>
      <c r="LVB45" s="37"/>
      <c r="LVC45" s="37"/>
      <c r="LVD45" s="37"/>
      <c r="LVE45" s="37"/>
      <c r="LVF45" s="37"/>
      <c r="LVG45" s="37"/>
      <c r="LVH45" s="37"/>
      <c r="LVI45" s="37"/>
      <c r="LVJ45" s="37"/>
      <c r="LVK45" s="37"/>
      <c r="LVL45" s="37"/>
      <c r="LVM45" s="37"/>
      <c r="LVN45" s="37"/>
      <c r="LVO45" s="37"/>
      <c r="LVP45" s="37"/>
      <c r="LVQ45" s="37"/>
      <c r="LVR45" s="37"/>
      <c r="LVS45" s="37"/>
      <c r="LVT45" s="37"/>
      <c r="LVU45" s="37"/>
      <c r="LVV45" s="37"/>
      <c r="LVW45" s="37"/>
      <c r="LVX45" s="37"/>
      <c r="LVY45" s="37"/>
      <c r="LVZ45" s="37"/>
      <c r="LWA45" s="37"/>
      <c r="LWB45" s="37"/>
      <c r="LWC45" s="37"/>
      <c r="LWD45" s="37"/>
      <c r="LWE45" s="37"/>
      <c r="LWF45" s="37"/>
      <c r="LWG45" s="37"/>
      <c r="LWH45" s="37"/>
      <c r="LWI45" s="37"/>
      <c r="LWJ45" s="37"/>
      <c r="LWK45" s="37"/>
      <c r="LWL45" s="37"/>
      <c r="LWM45" s="37"/>
      <c r="LWN45" s="37"/>
      <c r="LWO45" s="37"/>
      <c r="LWP45" s="37"/>
      <c r="LWQ45" s="37"/>
      <c r="LWR45" s="37"/>
      <c r="LWS45" s="37"/>
      <c r="LWT45" s="37"/>
      <c r="LWU45" s="37"/>
      <c r="LWV45" s="37"/>
      <c r="LWW45" s="37"/>
      <c r="LWX45" s="37"/>
      <c r="LWY45" s="37"/>
      <c r="LWZ45" s="37"/>
      <c r="LXA45" s="37"/>
      <c r="LXB45" s="37"/>
      <c r="LXC45" s="37"/>
      <c r="LXD45" s="37"/>
      <c r="LXE45" s="37"/>
      <c r="LXF45" s="37"/>
      <c r="LXG45" s="37"/>
      <c r="LXH45" s="37"/>
      <c r="LXI45" s="37"/>
      <c r="LXJ45" s="37"/>
      <c r="LXK45" s="37"/>
      <c r="LXL45" s="37"/>
      <c r="LXM45" s="37"/>
      <c r="LXN45" s="37"/>
      <c r="LXO45" s="37"/>
      <c r="LXP45" s="37"/>
      <c r="LXQ45" s="37"/>
      <c r="LXR45" s="37"/>
      <c r="LXS45" s="37"/>
      <c r="LXT45" s="37"/>
      <c r="LXU45" s="37"/>
      <c r="LXV45" s="37"/>
      <c r="LXW45" s="37"/>
      <c r="LXX45" s="37"/>
      <c r="LXY45" s="37"/>
      <c r="LXZ45" s="37"/>
      <c r="LYA45" s="37"/>
      <c r="LYB45" s="37"/>
      <c r="LYC45" s="37"/>
      <c r="LYD45" s="37"/>
      <c r="LYE45" s="37"/>
      <c r="LYF45" s="37"/>
      <c r="LYG45" s="37"/>
      <c r="LYH45" s="37"/>
      <c r="LYI45" s="37"/>
      <c r="LYJ45" s="37"/>
      <c r="LYK45" s="37"/>
      <c r="LYL45" s="37"/>
      <c r="LYM45" s="37"/>
      <c r="LYN45" s="37"/>
      <c r="LYO45" s="37"/>
      <c r="LYP45" s="37"/>
      <c r="LYQ45" s="37"/>
      <c r="LYR45" s="37"/>
      <c r="LYS45" s="37"/>
      <c r="LYT45" s="37"/>
      <c r="LYU45" s="37"/>
      <c r="LYV45" s="37"/>
      <c r="LYW45" s="37"/>
      <c r="LYX45" s="37"/>
      <c r="LYY45" s="37"/>
      <c r="LYZ45" s="37"/>
      <c r="LZA45" s="37"/>
      <c r="LZB45" s="37"/>
      <c r="LZC45" s="37"/>
      <c r="LZD45" s="37"/>
      <c r="LZE45" s="37"/>
      <c r="LZF45" s="37"/>
      <c r="LZG45" s="37"/>
      <c r="LZH45" s="37"/>
      <c r="LZI45" s="37"/>
      <c r="LZJ45" s="37"/>
      <c r="LZK45" s="37"/>
      <c r="LZL45" s="37"/>
      <c r="LZM45" s="37"/>
      <c r="LZN45" s="37"/>
      <c r="LZO45" s="37"/>
      <c r="LZP45" s="37"/>
      <c r="LZQ45" s="37"/>
      <c r="LZR45" s="37"/>
      <c r="LZS45" s="37"/>
      <c r="LZT45" s="37"/>
      <c r="LZU45" s="37"/>
      <c r="LZV45" s="37"/>
      <c r="LZW45" s="37"/>
      <c r="LZX45" s="37"/>
      <c r="LZY45" s="37"/>
      <c r="LZZ45" s="37"/>
      <c r="MAA45" s="37"/>
      <c r="MAB45" s="37"/>
      <c r="MAC45" s="37"/>
      <c r="MAD45" s="37"/>
      <c r="MAE45" s="37"/>
      <c r="MAF45" s="37"/>
      <c r="MAG45" s="37"/>
      <c r="MAH45" s="37"/>
      <c r="MAI45" s="37"/>
      <c r="MAJ45" s="37"/>
      <c r="MAK45" s="37"/>
      <c r="MAL45" s="37"/>
      <c r="MAM45" s="37"/>
      <c r="MAN45" s="37"/>
      <c r="MAO45" s="37"/>
      <c r="MAP45" s="37"/>
      <c r="MAQ45" s="37"/>
      <c r="MAR45" s="37"/>
      <c r="MAS45" s="37"/>
      <c r="MAT45" s="37"/>
      <c r="MAU45" s="37"/>
      <c r="MAV45" s="37"/>
      <c r="MAW45" s="37"/>
      <c r="MAX45" s="37"/>
      <c r="MAY45" s="37"/>
      <c r="MAZ45" s="37"/>
      <c r="MBA45" s="37"/>
      <c r="MBB45" s="37"/>
      <c r="MBC45" s="37"/>
      <c r="MBD45" s="37"/>
      <c r="MBE45" s="37"/>
      <c r="MBF45" s="37"/>
      <c r="MBG45" s="37"/>
      <c r="MBH45" s="37"/>
      <c r="MBI45" s="37"/>
      <c r="MBJ45" s="37"/>
      <c r="MBK45" s="37"/>
      <c r="MBL45" s="37"/>
      <c r="MBM45" s="37"/>
      <c r="MBN45" s="37"/>
      <c r="MBO45" s="37"/>
      <c r="MBP45" s="37"/>
      <c r="MBQ45" s="37"/>
      <c r="MBR45" s="37"/>
      <c r="MBS45" s="37"/>
      <c r="MBT45" s="37"/>
      <c r="MBU45" s="37"/>
      <c r="MBV45" s="37"/>
      <c r="MBW45" s="37"/>
      <c r="MBX45" s="37"/>
      <c r="MBY45" s="37"/>
      <c r="MBZ45" s="37"/>
      <c r="MCA45" s="37"/>
      <c r="MCB45" s="37"/>
      <c r="MCC45" s="37"/>
      <c r="MCD45" s="37"/>
      <c r="MCE45" s="37"/>
      <c r="MCF45" s="37"/>
      <c r="MCG45" s="37"/>
      <c r="MCH45" s="37"/>
      <c r="MCI45" s="37"/>
      <c r="MCJ45" s="37"/>
      <c r="MCK45" s="37"/>
      <c r="MCL45" s="37"/>
      <c r="MCM45" s="37"/>
      <c r="MCN45" s="37"/>
      <c r="MCO45" s="37"/>
      <c r="MCP45" s="37"/>
      <c r="MCQ45" s="37"/>
      <c r="MCR45" s="37"/>
      <c r="MCS45" s="37"/>
      <c r="MCT45" s="37"/>
      <c r="MCU45" s="37"/>
      <c r="MCV45" s="37"/>
      <c r="MCW45" s="37"/>
      <c r="MCX45" s="37"/>
      <c r="MCY45" s="37"/>
      <c r="MCZ45" s="37"/>
      <c r="MDA45" s="37"/>
      <c r="MDB45" s="37"/>
      <c r="MDC45" s="37"/>
      <c r="MDD45" s="37"/>
      <c r="MDE45" s="37"/>
      <c r="MDF45" s="37"/>
      <c r="MDG45" s="37"/>
      <c r="MDH45" s="37"/>
      <c r="MDI45" s="37"/>
      <c r="MDJ45" s="37"/>
      <c r="MDK45" s="37"/>
      <c r="MDL45" s="37"/>
      <c r="MDM45" s="37"/>
      <c r="MDN45" s="37"/>
      <c r="MDO45" s="37"/>
      <c r="MDP45" s="37"/>
      <c r="MDQ45" s="37"/>
      <c r="MDR45" s="37"/>
      <c r="MDS45" s="37"/>
      <c r="MDT45" s="37"/>
      <c r="MDU45" s="37"/>
      <c r="MDV45" s="37"/>
      <c r="MDW45" s="37"/>
      <c r="MDX45" s="37"/>
      <c r="MDY45" s="37"/>
      <c r="MDZ45" s="37"/>
      <c r="MEA45" s="37"/>
      <c r="MEB45" s="37"/>
      <c r="MEC45" s="37"/>
      <c r="MED45" s="37"/>
      <c r="MEE45" s="37"/>
      <c r="MEF45" s="37"/>
      <c r="MEG45" s="37"/>
      <c r="MEH45" s="37"/>
      <c r="MEI45" s="37"/>
      <c r="MEJ45" s="37"/>
      <c r="MEK45" s="37"/>
      <c r="MEL45" s="37"/>
      <c r="MEM45" s="37"/>
      <c r="MEN45" s="37"/>
      <c r="MEO45" s="37"/>
      <c r="MEP45" s="37"/>
      <c r="MEQ45" s="37"/>
      <c r="MER45" s="37"/>
      <c r="MES45" s="37"/>
      <c r="MET45" s="37"/>
      <c r="MEU45" s="37"/>
      <c r="MEV45" s="37"/>
      <c r="MEW45" s="37"/>
      <c r="MEX45" s="37"/>
      <c r="MEY45" s="37"/>
      <c r="MEZ45" s="37"/>
      <c r="MFA45" s="37"/>
      <c r="MFB45" s="37"/>
      <c r="MFC45" s="37"/>
      <c r="MFD45" s="37"/>
      <c r="MFE45" s="37"/>
      <c r="MFF45" s="37"/>
      <c r="MFG45" s="37"/>
      <c r="MFH45" s="37"/>
      <c r="MFI45" s="37"/>
      <c r="MFJ45" s="37"/>
      <c r="MFK45" s="37"/>
      <c r="MFL45" s="37"/>
      <c r="MFM45" s="37"/>
      <c r="MFN45" s="37"/>
      <c r="MFO45" s="37"/>
      <c r="MFP45" s="37"/>
      <c r="MFQ45" s="37"/>
      <c r="MFR45" s="37"/>
      <c r="MFS45" s="37"/>
      <c r="MFT45" s="37"/>
      <c r="MFU45" s="37"/>
      <c r="MFV45" s="37"/>
      <c r="MFW45" s="37"/>
      <c r="MFX45" s="37"/>
      <c r="MFY45" s="37"/>
      <c r="MFZ45" s="37"/>
      <c r="MGA45" s="37"/>
      <c r="MGB45" s="37"/>
      <c r="MGC45" s="37"/>
      <c r="MGD45" s="37"/>
      <c r="MGE45" s="37"/>
      <c r="MGF45" s="37"/>
      <c r="MGG45" s="37"/>
      <c r="MGH45" s="37"/>
      <c r="MGI45" s="37"/>
      <c r="MGJ45" s="37"/>
      <c r="MGK45" s="37"/>
      <c r="MGL45" s="37"/>
      <c r="MGM45" s="37"/>
      <c r="MGN45" s="37"/>
      <c r="MGO45" s="37"/>
      <c r="MGP45" s="37"/>
      <c r="MGQ45" s="37"/>
      <c r="MGR45" s="37"/>
      <c r="MGS45" s="37"/>
      <c r="MGT45" s="37"/>
      <c r="MGU45" s="37"/>
      <c r="MGV45" s="37"/>
      <c r="MGW45" s="37"/>
      <c r="MGX45" s="37"/>
      <c r="MGY45" s="37"/>
      <c r="MGZ45" s="37"/>
      <c r="MHA45" s="37"/>
      <c r="MHB45" s="37"/>
      <c r="MHC45" s="37"/>
      <c r="MHD45" s="37"/>
      <c r="MHE45" s="37"/>
      <c r="MHF45" s="37"/>
      <c r="MHG45" s="37"/>
      <c r="MHH45" s="37"/>
      <c r="MHI45" s="37"/>
      <c r="MHJ45" s="37"/>
      <c r="MHK45" s="37"/>
      <c r="MHL45" s="37"/>
      <c r="MHM45" s="37"/>
      <c r="MHN45" s="37"/>
      <c r="MHO45" s="37"/>
      <c r="MHP45" s="37"/>
      <c r="MHQ45" s="37"/>
      <c r="MHR45" s="37"/>
      <c r="MHS45" s="37"/>
      <c r="MHT45" s="37"/>
      <c r="MHU45" s="37"/>
      <c r="MHV45" s="37"/>
      <c r="MHW45" s="37"/>
      <c r="MHX45" s="37"/>
      <c r="MHY45" s="37"/>
      <c r="MHZ45" s="37"/>
      <c r="MIA45" s="37"/>
      <c r="MIB45" s="37"/>
      <c r="MIC45" s="37"/>
      <c r="MID45" s="37"/>
      <c r="MIE45" s="37"/>
      <c r="MIF45" s="37"/>
      <c r="MIG45" s="37"/>
      <c r="MIH45" s="37"/>
      <c r="MII45" s="37"/>
      <c r="MIJ45" s="37"/>
      <c r="MIK45" s="37"/>
      <c r="MIL45" s="37"/>
      <c r="MIM45" s="37"/>
      <c r="MIN45" s="37"/>
      <c r="MIO45" s="37"/>
      <c r="MIP45" s="37"/>
      <c r="MIQ45" s="37"/>
      <c r="MIR45" s="37"/>
      <c r="MIS45" s="37"/>
      <c r="MIT45" s="37"/>
      <c r="MIU45" s="37"/>
      <c r="MIV45" s="37"/>
      <c r="MIW45" s="37"/>
      <c r="MIX45" s="37"/>
      <c r="MIY45" s="37"/>
      <c r="MIZ45" s="37"/>
      <c r="MJA45" s="37"/>
      <c r="MJB45" s="37"/>
      <c r="MJC45" s="37"/>
      <c r="MJD45" s="37"/>
      <c r="MJE45" s="37"/>
      <c r="MJF45" s="37"/>
      <c r="MJG45" s="37"/>
      <c r="MJH45" s="37"/>
      <c r="MJI45" s="37"/>
      <c r="MJJ45" s="37"/>
      <c r="MJK45" s="37"/>
      <c r="MJL45" s="37"/>
      <c r="MJM45" s="37"/>
      <c r="MJN45" s="37"/>
      <c r="MJO45" s="37"/>
      <c r="MJP45" s="37"/>
      <c r="MJQ45" s="37"/>
      <c r="MJR45" s="37"/>
      <c r="MJS45" s="37"/>
      <c r="MJT45" s="37"/>
      <c r="MJU45" s="37"/>
      <c r="MJV45" s="37"/>
      <c r="MJW45" s="37"/>
      <c r="MJX45" s="37"/>
      <c r="MJY45" s="37"/>
      <c r="MJZ45" s="37"/>
      <c r="MKA45" s="37"/>
      <c r="MKB45" s="37"/>
      <c r="MKC45" s="37"/>
      <c r="MKD45" s="37"/>
      <c r="MKE45" s="37"/>
      <c r="MKF45" s="37"/>
      <c r="MKG45" s="37"/>
      <c r="MKH45" s="37"/>
      <c r="MKI45" s="37"/>
      <c r="MKJ45" s="37"/>
      <c r="MKK45" s="37"/>
      <c r="MKL45" s="37"/>
      <c r="MKM45" s="37"/>
      <c r="MKN45" s="37"/>
      <c r="MKO45" s="37"/>
      <c r="MKP45" s="37"/>
      <c r="MKQ45" s="37"/>
      <c r="MKR45" s="37"/>
      <c r="MKS45" s="37"/>
      <c r="MKT45" s="37"/>
      <c r="MKU45" s="37"/>
      <c r="MKV45" s="37"/>
      <c r="MKW45" s="37"/>
      <c r="MKX45" s="37"/>
      <c r="MKY45" s="37"/>
      <c r="MKZ45" s="37"/>
      <c r="MLA45" s="37"/>
      <c r="MLB45" s="37"/>
      <c r="MLC45" s="37"/>
      <c r="MLD45" s="37"/>
      <c r="MLE45" s="37"/>
      <c r="MLF45" s="37"/>
      <c r="MLG45" s="37"/>
      <c r="MLH45" s="37"/>
      <c r="MLI45" s="37"/>
      <c r="MLJ45" s="37"/>
      <c r="MLK45" s="37"/>
      <c r="MLL45" s="37"/>
      <c r="MLM45" s="37"/>
      <c r="MLN45" s="37"/>
      <c r="MLO45" s="37"/>
      <c r="MLP45" s="37"/>
      <c r="MLQ45" s="37"/>
      <c r="MLR45" s="37"/>
      <c r="MLS45" s="37"/>
      <c r="MLT45" s="37"/>
      <c r="MLU45" s="37"/>
      <c r="MLV45" s="37"/>
      <c r="MLW45" s="37"/>
      <c r="MLX45" s="37"/>
      <c r="MLY45" s="37"/>
      <c r="MLZ45" s="37"/>
      <c r="MMA45" s="37"/>
      <c r="MMB45" s="37"/>
      <c r="MMC45" s="37"/>
      <c r="MMD45" s="37"/>
      <c r="MME45" s="37"/>
      <c r="MMF45" s="37"/>
      <c r="MMG45" s="37"/>
      <c r="MMH45" s="37"/>
      <c r="MMI45" s="37"/>
      <c r="MMJ45" s="37"/>
      <c r="MMK45" s="37"/>
      <c r="MML45" s="37"/>
      <c r="MMM45" s="37"/>
      <c r="MMN45" s="37"/>
      <c r="MMO45" s="37"/>
      <c r="MMP45" s="37"/>
      <c r="MMQ45" s="37"/>
      <c r="MMR45" s="37"/>
      <c r="MMS45" s="37"/>
      <c r="MMT45" s="37"/>
      <c r="MMU45" s="37"/>
      <c r="MMV45" s="37"/>
      <c r="MMW45" s="37"/>
      <c r="MMX45" s="37"/>
      <c r="MMY45" s="37"/>
      <c r="MMZ45" s="37"/>
      <c r="MNA45" s="37"/>
      <c r="MNB45" s="37"/>
      <c r="MNC45" s="37"/>
      <c r="MND45" s="37"/>
      <c r="MNE45" s="37"/>
      <c r="MNF45" s="37"/>
      <c r="MNG45" s="37"/>
      <c r="MNH45" s="37"/>
      <c r="MNI45" s="37"/>
      <c r="MNJ45" s="37"/>
      <c r="MNK45" s="37"/>
      <c r="MNL45" s="37"/>
      <c r="MNM45" s="37"/>
      <c r="MNN45" s="37"/>
      <c r="MNO45" s="37"/>
      <c r="MNP45" s="37"/>
      <c r="MNQ45" s="37"/>
      <c r="MNR45" s="37"/>
      <c r="MNS45" s="37"/>
      <c r="MNT45" s="37"/>
      <c r="MNU45" s="37"/>
      <c r="MNV45" s="37"/>
      <c r="MNW45" s="37"/>
      <c r="MNX45" s="37"/>
      <c r="MNY45" s="37"/>
      <c r="MNZ45" s="37"/>
      <c r="MOA45" s="37"/>
      <c r="MOB45" s="37"/>
      <c r="MOC45" s="37"/>
      <c r="MOD45" s="37"/>
      <c r="MOE45" s="37"/>
      <c r="MOF45" s="37"/>
      <c r="MOG45" s="37"/>
      <c r="MOH45" s="37"/>
      <c r="MOI45" s="37"/>
      <c r="MOJ45" s="37"/>
      <c r="MOK45" s="37"/>
      <c r="MOL45" s="37"/>
      <c r="MOM45" s="37"/>
      <c r="MON45" s="37"/>
      <c r="MOO45" s="37"/>
      <c r="MOP45" s="37"/>
      <c r="MOQ45" s="37"/>
      <c r="MOR45" s="37"/>
      <c r="MOS45" s="37"/>
      <c r="MOT45" s="37"/>
      <c r="MOU45" s="37"/>
      <c r="MOV45" s="37"/>
      <c r="MOW45" s="37"/>
      <c r="MOX45" s="37"/>
      <c r="MOY45" s="37"/>
      <c r="MOZ45" s="37"/>
      <c r="MPA45" s="37"/>
      <c r="MPB45" s="37"/>
      <c r="MPC45" s="37"/>
      <c r="MPD45" s="37"/>
      <c r="MPE45" s="37"/>
      <c r="MPF45" s="37"/>
      <c r="MPG45" s="37"/>
      <c r="MPH45" s="37"/>
      <c r="MPI45" s="37"/>
      <c r="MPJ45" s="37"/>
      <c r="MPK45" s="37"/>
      <c r="MPL45" s="37"/>
      <c r="MPM45" s="37"/>
      <c r="MPN45" s="37"/>
      <c r="MPO45" s="37"/>
      <c r="MPP45" s="37"/>
      <c r="MPQ45" s="37"/>
      <c r="MPR45" s="37"/>
      <c r="MPS45" s="37"/>
      <c r="MPT45" s="37"/>
      <c r="MPU45" s="37"/>
      <c r="MPV45" s="37"/>
      <c r="MPW45" s="37"/>
      <c r="MPX45" s="37"/>
      <c r="MPY45" s="37"/>
      <c r="MPZ45" s="37"/>
      <c r="MQA45" s="37"/>
      <c r="MQB45" s="37"/>
      <c r="MQC45" s="37"/>
      <c r="MQD45" s="37"/>
      <c r="MQE45" s="37"/>
      <c r="MQF45" s="37"/>
      <c r="MQG45" s="37"/>
      <c r="MQH45" s="37"/>
      <c r="MQI45" s="37"/>
      <c r="MQJ45" s="37"/>
      <c r="MQK45" s="37"/>
      <c r="MQL45" s="37"/>
      <c r="MQM45" s="37"/>
      <c r="MQN45" s="37"/>
      <c r="MQO45" s="37"/>
      <c r="MQP45" s="37"/>
      <c r="MQQ45" s="37"/>
      <c r="MQR45" s="37"/>
      <c r="MQS45" s="37"/>
      <c r="MQT45" s="37"/>
      <c r="MQU45" s="37"/>
      <c r="MQV45" s="37"/>
      <c r="MQW45" s="37"/>
      <c r="MQX45" s="37"/>
      <c r="MQY45" s="37"/>
      <c r="MQZ45" s="37"/>
      <c r="MRA45" s="37"/>
      <c r="MRB45" s="37"/>
      <c r="MRC45" s="37"/>
      <c r="MRD45" s="37"/>
      <c r="MRE45" s="37"/>
      <c r="MRF45" s="37"/>
      <c r="MRG45" s="37"/>
      <c r="MRH45" s="37"/>
      <c r="MRI45" s="37"/>
      <c r="MRJ45" s="37"/>
      <c r="MRK45" s="37"/>
      <c r="MRL45" s="37"/>
      <c r="MRM45" s="37"/>
      <c r="MRN45" s="37"/>
      <c r="MRO45" s="37"/>
      <c r="MRP45" s="37"/>
      <c r="MRQ45" s="37"/>
      <c r="MRR45" s="37"/>
      <c r="MRS45" s="37"/>
      <c r="MRT45" s="37"/>
      <c r="MRU45" s="37"/>
      <c r="MRV45" s="37"/>
      <c r="MRW45" s="37"/>
      <c r="MRX45" s="37"/>
      <c r="MRY45" s="37"/>
      <c r="MRZ45" s="37"/>
      <c r="MSA45" s="37"/>
      <c r="MSB45" s="37"/>
      <c r="MSC45" s="37"/>
      <c r="MSD45" s="37"/>
      <c r="MSE45" s="37"/>
      <c r="MSF45" s="37"/>
      <c r="MSG45" s="37"/>
      <c r="MSH45" s="37"/>
      <c r="MSI45" s="37"/>
      <c r="MSJ45" s="37"/>
      <c r="MSK45" s="37"/>
      <c r="MSL45" s="37"/>
      <c r="MSM45" s="37"/>
      <c r="MSN45" s="37"/>
      <c r="MSO45" s="37"/>
      <c r="MSP45" s="37"/>
      <c r="MSQ45" s="37"/>
      <c r="MSR45" s="37"/>
      <c r="MSS45" s="37"/>
      <c r="MST45" s="37"/>
      <c r="MSU45" s="37"/>
      <c r="MSV45" s="37"/>
      <c r="MSW45" s="37"/>
      <c r="MSX45" s="37"/>
      <c r="MSY45" s="37"/>
      <c r="MSZ45" s="37"/>
      <c r="MTA45" s="37"/>
      <c r="MTB45" s="37"/>
      <c r="MTC45" s="37"/>
      <c r="MTD45" s="37"/>
      <c r="MTE45" s="37"/>
      <c r="MTF45" s="37"/>
      <c r="MTG45" s="37"/>
      <c r="MTH45" s="37"/>
      <c r="MTI45" s="37"/>
      <c r="MTJ45" s="37"/>
      <c r="MTK45" s="37"/>
      <c r="MTL45" s="37"/>
      <c r="MTM45" s="37"/>
      <c r="MTN45" s="37"/>
      <c r="MTO45" s="37"/>
      <c r="MTP45" s="37"/>
      <c r="MTQ45" s="37"/>
      <c r="MTR45" s="37"/>
      <c r="MTS45" s="37"/>
      <c r="MTT45" s="37"/>
      <c r="MTU45" s="37"/>
      <c r="MTV45" s="37"/>
      <c r="MTW45" s="37"/>
      <c r="MTX45" s="37"/>
      <c r="MTY45" s="37"/>
      <c r="MTZ45" s="37"/>
      <c r="MUA45" s="37"/>
      <c r="MUB45" s="37"/>
      <c r="MUC45" s="37"/>
      <c r="MUD45" s="37"/>
      <c r="MUE45" s="37"/>
      <c r="MUF45" s="37"/>
      <c r="MUG45" s="37"/>
      <c r="MUH45" s="37"/>
      <c r="MUI45" s="37"/>
      <c r="MUJ45" s="37"/>
      <c r="MUK45" s="37"/>
      <c r="MUL45" s="37"/>
      <c r="MUM45" s="37"/>
      <c r="MUN45" s="37"/>
      <c r="MUO45" s="37"/>
      <c r="MUP45" s="37"/>
      <c r="MUQ45" s="37"/>
      <c r="MUR45" s="37"/>
      <c r="MUS45" s="37"/>
      <c r="MUT45" s="37"/>
      <c r="MUU45" s="37"/>
      <c r="MUV45" s="37"/>
      <c r="MUW45" s="37"/>
      <c r="MUX45" s="37"/>
      <c r="MUY45" s="37"/>
      <c r="MUZ45" s="37"/>
      <c r="MVA45" s="37"/>
      <c r="MVB45" s="37"/>
      <c r="MVC45" s="37"/>
      <c r="MVD45" s="37"/>
      <c r="MVE45" s="37"/>
      <c r="MVF45" s="37"/>
      <c r="MVG45" s="37"/>
      <c r="MVH45" s="37"/>
      <c r="MVI45" s="37"/>
      <c r="MVJ45" s="37"/>
      <c r="MVK45" s="37"/>
      <c r="MVL45" s="37"/>
      <c r="MVM45" s="37"/>
      <c r="MVN45" s="37"/>
      <c r="MVO45" s="37"/>
      <c r="MVP45" s="37"/>
      <c r="MVQ45" s="37"/>
      <c r="MVR45" s="37"/>
      <c r="MVS45" s="37"/>
      <c r="MVT45" s="37"/>
      <c r="MVU45" s="37"/>
      <c r="MVV45" s="37"/>
      <c r="MVW45" s="37"/>
      <c r="MVX45" s="37"/>
      <c r="MVY45" s="37"/>
      <c r="MVZ45" s="37"/>
      <c r="MWA45" s="37"/>
      <c r="MWB45" s="37"/>
      <c r="MWC45" s="37"/>
      <c r="MWD45" s="37"/>
      <c r="MWE45" s="37"/>
      <c r="MWF45" s="37"/>
      <c r="MWG45" s="37"/>
      <c r="MWH45" s="37"/>
      <c r="MWI45" s="37"/>
      <c r="MWJ45" s="37"/>
      <c r="MWK45" s="37"/>
      <c r="MWL45" s="37"/>
      <c r="MWM45" s="37"/>
      <c r="MWN45" s="37"/>
      <c r="MWO45" s="37"/>
      <c r="MWP45" s="37"/>
      <c r="MWQ45" s="37"/>
      <c r="MWR45" s="37"/>
      <c r="MWS45" s="37"/>
      <c r="MWT45" s="37"/>
      <c r="MWU45" s="37"/>
      <c r="MWV45" s="37"/>
      <c r="MWW45" s="37"/>
      <c r="MWX45" s="37"/>
      <c r="MWY45" s="37"/>
      <c r="MWZ45" s="37"/>
      <c r="MXA45" s="37"/>
      <c r="MXB45" s="37"/>
      <c r="MXC45" s="37"/>
      <c r="MXD45" s="37"/>
      <c r="MXE45" s="37"/>
      <c r="MXF45" s="37"/>
      <c r="MXG45" s="37"/>
      <c r="MXH45" s="37"/>
      <c r="MXI45" s="37"/>
      <c r="MXJ45" s="37"/>
      <c r="MXK45" s="37"/>
      <c r="MXL45" s="37"/>
      <c r="MXM45" s="37"/>
      <c r="MXN45" s="37"/>
      <c r="MXO45" s="37"/>
      <c r="MXP45" s="37"/>
      <c r="MXQ45" s="37"/>
      <c r="MXR45" s="37"/>
      <c r="MXS45" s="37"/>
      <c r="MXT45" s="37"/>
      <c r="MXU45" s="37"/>
      <c r="MXV45" s="37"/>
      <c r="MXW45" s="37"/>
      <c r="MXX45" s="37"/>
      <c r="MXY45" s="37"/>
      <c r="MXZ45" s="37"/>
      <c r="MYA45" s="37"/>
      <c r="MYB45" s="37"/>
      <c r="MYC45" s="37"/>
      <c r="MYD45" s="37"/>
      <c r="MYE45" s="37"/>
      <c r="MYF45" s="37"/>
      <c r="MYG45" s="37"/>
      <c r="MYH45" s="37"/>
      <c r="MYI45" s="37"/>
      <c r="MYJ45" s="37"/>
      <c r="MYK45" s="37"/>
      <c r="MYL45" s="37"/>
      <c r="MYM45" s="37"/>
      <c r="MYN45" s="37"/>
      <c r="MYO45" s="37"/>
      <c r="MYP45" s="37"/>
      <c r="MYQ45" s="37"/>
      <c r="MYR45" s="37"/>
      <c r="MYS45" s="37"/>
      <c r="MYT45" s="37"/>
      <c r="MYU45" s="37"/>
      <c r="MYV45" s="37"/>
      <c r="MYW45" s="37"/>
      <c r="MYX45" s="37"/>
      <c r="MYY45" s="37"/>
      <c r="MYZ45" s="37"/>
      <c r="MZA45" s="37"/>
      <c r="MZB45" s="37"/>
      <c r="MZC45" s="37"/>
      <c r="MZD45" s="37"/>
      <c r="MZE45" s="37"/>
      <c r="MZF45" s="37"/>
      <c r="MZG45" s="37"/>
      <c r="MZH45" s="37"/>
      <c r="MZI45" s="37"/>
      <c r="MZJ45" s="37"/>
      <c r="MZK45" s="37"/>
      <c r="MZL45" s="37"/>
      <c r="MZM45" s="37"/>
      <c r="MZN45" s="37"/>
      <c r="MZO45" s="37"/>
      <c r="MZP45" s="37"/>
      <c r="MZQ45" s="37"/>
      <c r="MZR45" s="37"/>
      <c r="MZS45" s="37"/>
      <c r="MZT45" s="37"/>
      <c r="MZU45" s="37"/>
      <c r="MZV45" s="37"/>
      <c r="MZW45" s="37"/>
      <c r="MZX45" s="37"/>
      <c r="MZY45" s="37"/>
      <c r="MZZ45" s="37"/>
      <c r="NAA45" s="37"/>
      <c r="NAB45" s="37"/>
      <c r="NAC45" s="37"/>
      <c r="NAD45" s="37"/>
      <c r="NAE45" s="37"/>
      <c r="NAF45" s="37"/>
      <c r="NAG45" s="37"/>
      <c r="NAH45" s="37"/>
      <c r="NAI45" s="37"/>
      <c r="NAJ45" s="37"/>
      <c r="NAK45" s="37"/>
      <c r="NAL45" s="37"/>
      <c r="NAM45" s="37"/>
      <c r="NAN45" s="37"/>
      <c r="NAO45" s="37"/>
      <c r="NAP45" s="37"/>
      <c r="NAQ45" s="37"/>
      <c r="NAR45" s="37"/>
      <c r="NAS45" s="37"/>
      <c r="NAT45" s="37"/>
      <c r="NAU45" s="37"/>
      <c r="NAV45" s="37"/>
      <c r="NAW45" s="37"/>
      <c r="NAX45" s="37"/>
      <c r="NAY45" s="37"/>
      <c r="NAZ45" s="37"/>
      <c r="NBA45" s="37"/>
      <c r="NBB45" s="37"/>
      <c r="NBC45" s="37"/>
      <c r="NBD45" s="37"/>
      <c r="NBE45" s="37"/>
      <c r="NBF45" s="37"/>
      <c r="NBG45" s="37"/>
      <c r="NBH45" s="37"/>
      <c r="NBI45" s="37"/>
      <c r="NBJ45" s="37"/>
      <c r="NBK45" s="37"/>
      <c r="NBL45" s="37"/>
      <c r="NBM45" s="37"/>
      <c r="NBN45" s="37"/>
      <c r="NBO45" s="37"/>
      <c r="NBP45" s="37"/>
      <c r="NBQ45" s="37"/>
      <c r="NBR45" s="37"/>
      <c r="NBS45" s="37"/>
      <c r="NBT45" s="37"/>
      <c r="NBU45" s="37"/>
      <c r="NBV45" s="37"/>
      <c r="NBW45" s="37"/>
      <c r="NBX45" s="37"/>
      <c r="NBY45" s="37"/>
      <c r="NBZ45" s="37"/>
      <c r="NCA45" s="37"/>
      <c r="NCB45" s="37"/>
      <c r="NCC45" s="37"/>
      <c r="NCD45" s="37"/>
      <c r="NCE45" s="37"/>
      <c r="NCF45" s="37"/>
      <c r="NCG45" s="37"/>
      <c r="NCH45" s="37"/>
      <c r="NCI45" s="37"/>
      <c r="NCJ45" s="37"/>
      <c r="NCK45" s="37"/>
      <c r="NCL45" s="37"/>
      <c r="NCM45" s="37"/>
      <c r="NCN45" s="37"/>
      <c r="NCO45" s="37"/>
      <c r="NCP45" s="37"/>
      <c r="NCQ45" s="37"/>
      <c r="NCR45" s="37"/>
      <c r="NCS45" s="37"/>
      <c r="NCT45" s="37"/>
      <c r="NCU45" s="37"/>
      <c r="NCV45" s="37"/>
      <c r="NCW45" s="37"/>
      <c r="NCX45" s="37"/>
      <c r="NCY45" s="37"/>
      <c r="NCZ45" s="37"/>
      <c r="NDA45" s="37"/>
      <c r="NDB45" s="37"/>
      <c r="NDC45" s="37"/>
      <c r="NDD45" s="37"/>
      <c r="NDE45" s="37"/>
      <c r="NDF45" s="37"/>
      <c r="NDG45" s="37"/>
      <c r="NDH45" s="37"/>
      <c r="NDI45" s="37"/>
      <c r="NDJ45" s="37"/>
      <c r="NDK45" s="37"/>
      <c r="NDL45" s="37"/>
      <c r="NDM45" s="37"/>
      <c r="NDN45" s="37"/>
      <c r="NDO45" s="37"/>
      <c r="NDP45" s="37"/>
      <c r="NDQ45" s="37"/>
      <c r="NDR45" s="37"/>
      <c r="NDS45" s="37"/>
      <c r="NDT45" s="37"/>
      <c r="NDU45" s="37"/>
      <c r="NDV45" s="37"/>
      <c r="NDW45" s="37"/>
      <c r="NDX45" s="37"/>
      <c r="NDY45" s="37"/>
      <c r="NDZ45" s="37"/>
      <c r="NEA45" s="37"/>
      <c r="NEB45" s="37"/>
      <c r="NEC45" s="37"/>
      <c r="NED45" s="37"/>
      <c r="NEE45" s="37"/>
      <c r="NEF45" s="37"/>
      <c r="NEG45" s="37"/>
      <c r="NEH45" s="37"/>
      <c r="NEI45" s="37"/>
      <c r="NEJ45" s="37"/>
      <c r="NEK45" s="37"/>
      <c r="NEL45" s="37"/>
      <c r="NEM45" s="37"/>
      <c r="NEN45" s="37"/>
      <c r="NEO45" s="37"/>
      <c r="NEP45" s="37"/>
      <c r="NEQ45" s="37"/>
      <c r="NER45" s="37"/>
      <c r="NES45" s="37"/>
      <c r="NET45" s="37"/>
      <c r="NEU45" s="37"/>
      <c r="NEV45" s="37"/>
      <c r="NEW45" s="37"/>
      <c r="NEX45" s="37"/>
      <c r="NEY45" s="37"/>
      <c r="NEZ45" s="37"/>
      <c r="NFA45" s="37"/>
      <c r="NFB45" s="37"/>
      <c r="NFC45" s="37"/>
      <c r="NFD45" s="37"/>
      <c r="NFE45" s="37"/>
      <c r="NFF45" s="37"/>
      <c r="NFG45" s="37"/>
      <c r="NFH45" s="37"/>
      <c r="NFI45" s="37"/>
      <c r="NFJ45" s="37"/>
      <c r="NFK45" s="37"/>
      <c r="NFL45" s="37"/>
      <c r="NFM45" s="37"/>
      <c r="NFN45" s="37"/>
      <c r="NFO45" s="37"/>
      <c r="NFP45" s="37"/>
      <c r="NFQ45" s="37"/>
      <c r="NFR45" s="37"/>
      <c r="NFS45" s="37"/>
      <c r="NFT45" s="37"/>
      <c r="NFU45" s="37"/>
      <c r="NFV45" s="37"/>
      <c r="NFW45" s="37"/>
      <c r="NFX45" s="37"/>
      <c r="NFY45" s="37"/>
      <c r="NFZ45" s="37"/>
      <c r="NGA45" s="37"/>
      <c r="NGB45" s="37"/>
      <c r="NGC45" s="37"/>
      <c r="NGD45" s="37"/>
      <c r="NGE45" s="37"/>
      <c r="NGF45" s="37"/>
      <c r="NGG45" s="37"/>
      <c r="NGH45" s="37"/>
      <c r="NGI45" s="37"/>
      <c r="NGJ45" s="37"/>
      <c r="NGK45" s="37"/>
      <c r="NGL45" s="37"/>
      <c r="NGM45" s="37"/>
      <c r="NGN45" s="37"/>
      <c r="NGO45" s="37"/>
      <c r="NGP45" s="37"/>
      <c r="NGQ45" s="37"/>
      <c r="NGR45" s="37"/>
      <c r="NGS45" s="37"/>
      <c r="NGT45" s="37"/>
      <c r="NGU45" s="37"/>
      <c r="NGV45" s="37"/>
      <c r="NGW45" s="37"/>
      <c r="NGX45" s="37"/>
      <c r="NGY45" s="37"/>
      <c r="NGZ45" s="37"/>
      <c r="NHA45" s="37"/>
      <c r="NHB45" s="37"/>
      <c r="NHC45" s="37"/>
      <c r="NHD45" s="37"/>
      <c r="NHE45" s="37"/>
      <c r="NHF45" s="37"/>
      <c r="NHG45" s="37"/>
      <c r="NHH45" s="37"/>
      <c r="NHI45" s="37"/>
      <c r="NHJ45" s="37"/>
      <c r="NHK45" s="37"/>
      <c r="NHL45" s="37"/>
      <c r="NHM45" s="37"/>
      <c r="NHN45" s="37"/>
      <c r="NHO45" s="37"/>
      <c r="NHP45" s="37"/>
      <c r="NHQ45" s="37"/>
      <c r="NHR45" s="37"/>
      <c r="NHS45" s="37"/>
      <c r="NHT45" s="37"/>
      <c r="NHU45" s="37"/>
      <c r="NHV45" s="37"/>
      <c r="NHW45" s="37"/>
      <c r="NHX45" s="37"/>
      <c r="NHY45" s="37"/>
      <c r="NHZ45" s="37"/>
      <c r="NIA45" s="37"/>
      <c r="NIB45" s="37"/>
      <c r="NIC45" s="37"/>
      <c r="NID45" s="37"/>
      <c r="NIE45" s="37"/>
      <c r="NIF45" s="37"/>
      <c r="NIG45" s="37"/>
      <c r="NIH45" s="37"/>
      <c r="NII45" s="37"/>
      <c r="NIJ45" s="37"/>
      <c r="NIK45" s="37"/>
      <c r="NIL45" s="37"/>
      <c r="NIM45" s="37"/>
      <c r="NIN45" s="37"/>
      <c r="NIO45" s="37"/>
      <c r="NIP45" s="37"/>
      <c r="NIQ45" s="37"/>
      <c r="NIR45" s="37"/>
      <c r="NIS45" s="37"/>
      <c r="NIT45" s="37"/>
      <c r="NIU45" s="37"/>
      <c r="NIV45" s="37"/>
      <c r="NIW45" s="37"/>
      <c r="NIX45" s="37"/>
      <c r="NIY45" s="37"/>
      <c r="NIZ45" s="37"/>
      <c r="NJA45" s="37"/>
      <c r="NJB45" s="37"/>
      <c r="NJC45" s="37"/>
      <c r="NJD45" s="37"/>
      <c r="NJE45" s="37"/>
      <c r="NJF45" s="37"/>
      <c r="NJG45" s="37"/>
      <c r="NJH45" s="37"/>
      <c r="NJI45" s="37"/>
      <c r="NJJ45" s="37"/>
      <c r="NJK45" s="37"/>
      <c r="NJL45" s="37"/>
      <c r="NJM45" s="37"/>
      <c r="NJN45" s="37"/>
      <c r="NJO45" s="37"/>
      <c r="NJP45" s="37"/>
      <c r="NJQ45" s="37"/>
      <c r="NJR45" s="37"/>
      <c r="NJS45" s="37"/>
      <c r="NJT45" s="37"/>
      <c r="NJU45" s="37"/>
      <c r="NJV45" s="37"/>
      <c r="NJW45" s="37"/>
      <c r="NJX45" s="37"/>
      <c r="NJY45" s="37"/>
      <c r="NJZ45" s="37"/>
      <c r="NKA45" s="37"/>
      <c r="NKB45" s="37"/>
      <c r="NKC45" s="37"/>
      <c r="NKD45" s="37"/>
      <c r="NKE45" s="37"/>
      <c r="NKF45" s="37"/>
      <c r="NKG45" s="37"/>
      <c r="NKH45" s="37"/>
      <c r="NKI45" s="37"/>
      <c r="NKJ45" s="37"/>
      <c r="NKK45" s="37"/>
      <c r="NKL45" s="37"/>
      <c r="NKM45" s="37"/>
      <c r="NKN45" s="37"/>
      <c r="NKO45" s="37"/>
      <c r="NKP45" s="37"/>
      <c r="NKQ45" s="37"/>
      <c r="NKR45" s="37"/>
      <c r="NKS45" s="37"/>
      <c r="NKT45" s="37"/>
      <c r="NKU45" s="37"/>
      <c r="NKV45" s="37"/>
      <c r="NKW45" s="37"/>
      <c r="NKX45" s="37"/>
      <c r="NKY45" s="37"/>
      <c r="NKZ45" s="37"/>
      <c r="NLA45" s="37"/>
      <c r="NLB45" s="37"/>
      <c r="NLC45" s="37"/>
      <c r="NLD45" s="37"/>
      <c r="NLE45" s="37"/>
      <c r="NLF45" s="37"/>
      <c r="NLG45" s="37"/>
      <c r="NLH45" s="37"/>
      <c r="NLI45" s="37"/>
      <c r="NLJ45" s="37"/>
      <c r="NLK45" s="37"/>
      <c r="NLL45" s="37"/>
      <c r="NLM45" s="37"/>
      <c r="NLN45" s="37"/>
      <c r="NLO45" s="37"/>
      <c r="NLP45" s="37"/>
      <c r="NLQ45" s="37"/>
      <c r="NLR45" s="37"/>
      <c r="NLS45" s="37"/>
      <c r="NLT45" s="37"/>
      <c r="NLU45" s="37"/>
      <c r="NLV45" s="37"/>
      <c r="NLW45" s="37"/>
      <c r="NLX45" s="37"/>
      <c r="NLY45" s="37"/>
      <c r="NLZ45" s="37"/>
      <c r="NMA45" s="37"/>
      <c r="NMB45" s="37"/>
      <c r="NMC45" s="37"/>
      <c r="NMD45" s="37"/>
      <c r="NME45" s="37"/>
      <c r="NMF45" s="37"/>
      <c r="NMG45" s="37"/>
      <c r="NMH45" s="37"/>
      <c r="NMI45" s="37"/>
      <c r="NMJ45" s="37"/>
      <c r="NMK45" s="37"/>
      <c r="NML45" s="37"/>
      <c r="NMM45" s="37"/>
      <c r="NMN45" s="37"/>
      <c r="NMO45" s="37"/>
      <c r="NMP45" s="37"/>
      <c r="NMQ45" s="37"/>
      <c r="NMR45" s="37"/>
      <c r="NMS45" s="37"/>
      <c r="NMT45" s="37"/>
      <c r="NMU45" s="37"/>
      <c r="NMV45" s="37"/>
      <c r="NMW45" s="37"/>
      <c r="NMX45" s="37"/>
      <c r="NMY45" s="37"/>
      <c r="NMZ45" s="37"/>
      <c r="NNA45" s="37"/>
      <c r="NNB45" s="37"/>
      <c r="NNC45" s="37"/>
      <c r="NND45" s="37"/>
      <c r="NNE45" s="37"/>
      <c r="NNF45" s="37"/>
      <c r="NNG45" s="37"/>
      <c r="NNH45" s="37"/>
      <c r="NNI45" s="37"/>
      <c r="NNJ45" s="37"/>
      <c r="NNK45" s="37"/>
      <c r="NNL45" s="37"/>
      <c r="NNM45" s="37"/>
      <c r="NNN45" s="37"/>
      <c r="NNO45" s="37"/>
      <c r="NNP45" s="37"/>
      <c r="NNQ45" s="37"/>
      <c r="NNR45" s="37"/>
      <c r="NNS45" s="37"/>
      <c r="NNT45" s="37"/>
      <c r="NNU45" s="37"/>
      <c r="NNV45" s="37"/>
      <c r="NNW45" s="37"/>
      <c r="NNX45" s="37"/>
      <c r="NNY45" s="37"/>
      <c r="NNZ45" s="37"/>
      <c r="NOA45" s="37"/>
      <c r="NOB45" s="37"/>
      <c r="NOC45" s="37"/>
      <c r="NOD45" s="37"/>
      <c r="NOE45" s="37"/>
      <c r="NOF45" s="37"/>
      <c r="NOG45" s="37"/>
      <c r="NOH45" s="37"/>
      <c r="NOI45" s="37"/>
      <c r="NOJ45" s="37"/>
      <c r="NOK45" s="37"/>
      <c r="NOL45" s="37"/>
      <c r="NOM45" s="37"/>
      <c r="NON45" s="37"/>
      <c r="NOO45" s="37"/>
      <c r="NOP45" s="37"/>
      <c r="NOQ45" s="37"/>
      <c r="NOR45" s="37"/>
      <c r="NOS45" s="37"/>
      <c r="NOT45" s="37"/>
      <c r="NOU45" s="37"/>
      <c r="NOV45" s="37"/>
      <c r="NOW45" s="37"/>
      <c r="NOX45" s="37"/>
      <c r="NOY45" s="37"/>
      <c r="NOZ45" s="37"/>
      <c r="NPA45" s="37"/>
      <c r="NPB45" s="37"/>
      <c r="NPC45" s="37"/>
      <c r="NPD45" s="37"/>
      <c r="NPE45" s="37"/>
      <c r="NPF45" s="37"/>
      <c r="NPG45" s="37"/>
      <c r="NPH45" s="37"/>
      <c r="NPI45" s="37"/>
      <c r="NPJ45" s="37"/>
      <c r="NPK45" s="37"/>
      <c r="NPL45" s="37"/>
      <c r="NPM45" s="37"/>
      <c r="NPN45" s="37"/>
      <c r="NPO45" s="37"/>
      <c r="NPP45" s="37"/>
      <c r="NPQ45" s="37"/>
      <c r="NPR45" s="37"/>
      <c r="NPS45" s="37"/>
      <c r="NPT45" s="37"/>
      <c r="NPU45" s="37"/>
      <c r="NPV45" s="37"/>
      <c r="NPW45" s="37"/>
      <c r="NPX45" s="37"/>
      <c r="NPY45" s="37"/>
      <c r="NPZ45" s="37"/>
      <c r="NQA45" s="37"/>
      <c r="NQB45" s="37"/>
      <c r="NQC45" s="37"/>
      <c r="NQD45" s="37"/>
      <c r="NQE45" s="37"/>
      <c r="NQF45" s="37"/>
      <c r="NQG45" s="37"/>
      <c r="NQH45" s="37"/>
      <c r="NQI45" s="37"/>
      <c r="NQJ45" s="37"/>
      <c r="NQK45" s="37"/>
      <c r="NQL45" s="37"/>
      <c r="NQM45" s="37"/>
      <c r="NQN45" s="37"/>
      <c r="NQO45" s="37"/>
      <c r="NQP45" s="37"/>
      <c r="NQQ45" s="37"/>
      <c r="NQR45" s="37"/>
      <c r="NQS45" s="37"/>
      <c r="NQT45" s="37"/>
      <c r="NQU45" s="37"/>
      <c r="NQV45" s="37"/>
      <c r="NQW45" s="37"/>
      <c r="NQX45" s="37"/>
      <c r="NQY45" s="37"/>
      <c r="NQZ45" s="37"/>
      <c r="NRA45" s="37"/>
      <c r="NRB45" s="37"/>
      <c r="NRC45" s="37"/>
      <c r="NRD45" s="37"/>
      <c r="NRE45" s="37"/>
      <c r="NRF45" s="37"/>
      <c r="NRG45" s="37"/>
      <c r="NRH45" s="37"/>
      <c r="NRI45" s="37"/>
      <c r="NRJ45" s="37"/>
      <c r="NRK45" s="37"/>
      <c r="NRL45" s="37"/>
      <c r="NRM45" s="37"/>
      <c r="NRN45" s="37"/>
      <c r="NRO45" s="37"/>
      <c r="NRP45" s="37"/>
      <c r="NRQ45" s="37"/>
      <c r="NRR45" s="37"/>
      <c r="NRS45" s="37"/>
      <c r="NRT45" s="37"/>
      <c r="NRU45" s="37"/>
      <c r="NRV45" s="37"/>
      <c r="NRW45" s="37"/>
      <c r="NRX45" s="37"/>
      <c r="NRY45" s="37"/>
      <c r="NRZ45" s="37"/>
      <c r="NSA45" s="37"/>
      <c r="NSB45" s="37"/>
      <c r="NSC45" s="37"/>
      <c r="NSD45" s="37"/>
      <c r="NSE45" s="37"/>
      <c r="NSF45" s="37"/>
      <c r="NSG45" s="37"/>
      <c r="NSH45" s="37"/>
      <c r="NSI45" s="37"/>
      <c r="NSJ45" s="37"/>
      <c r="NSK45" s="37"/>
      <c r="NSL45" s="37"/>
      <c r="NSM45" s="37"/>
      <c r="NSN45" s="37"/>
      <c r="NSO45" s="37"/>
      <c r="NSP45" s="37"/>
      <c r="NSQ45" s="37"/>
      <c r="NSR45" s="37"/>
      <c r="NSS45" s="37"/>
      <c r="NST45" s="37"/>
      <c r="NSU45" s="37"/>
      <c r="NSV45" s="37"/>
      <c r="NSW45" s="37"/>
      <c r="NSX45" s="37"/>
      <c r="NSY45" s="37"/>
      <c r="NSZ45" s="37"/>
      <c r="NTA45" s="37"/>
      <c r="NTB45" s="37"/>
      <c r="NTC45" s="37"/>
      <c r="NTD45" s="37"/>
      <c r="NTE45" s="37"/>
      <c r="NTF45" s="37"/>
      <c r="NTG45" s="37"/>
      <c r="NTH45" s="37"/>
      <c r="NTI45" s="37"/>
      <c r="NTJ45" s="37"/>
      <c r="NTK45" s="37"/>
      <c r="NTL45" s="37"/>
      <c r="NTM45" s="37"/>
      <c r="NTN45" s="37"/>
      <c r="NTO45" s="37"/>
      <c r="NTP45" s="37"/>
      <c r="NTQ45" s="37"/>
      <c r="NTR45" s="37"/>
      <c r="NTS45" s="37"/>
      <c r="NTT45" s="37"/>
      <c r="NTU45" s="37"/>
      <c r="NTV45" s="37"/>
      <c r="NTW45" s="37"/>
      <c r="NTX45" s="37"/>
      <c r="NTY45" s="37"/>
      <c r="NTZ45" s="37"/>
      <c r="NUA45" s="37"/>
      <c r="NUB45" s="37"/>
      <c r="NUC45" s="37"/>
      <c r="NUD45" s="37"/>
      <c r="NUE45" s="37"/>
      <c r="NUF45" s="37"/>
      <c r="NUG45" s="37"/>
      <c r="NUH45" s="37"/>
      <c r="NUI45" s="37"/>
      <c r="NUJ45" s="37"/>
      <c r="NUK45" s="37"/>
      <c r="NUL45" s="37"/>
      <c r="NUM45" s="37"/>
      <c r="NUN45" s="37"/>
      <c r="NUO45" s="37"/>
      <c r="NUP45" s="37"/>
      <c r="NUQ45" s="37"/>
      <c r="NUR45" s="37"/>
      <c r="NUS45" s="37"/>
      <c r="NUT45" s="37"/>
      <c r="NUU45" s="37"/>
      <c r="NUV45" s="37"/>
      <c r="NUW45" s="37"/>
      <c r="NUX45" s="37"/>
      <c r="NUY45" s="37"/>
      <c r="NUZ45" s="37"/>
      <c r="NVA45" s="37"/>
      <c r="NVB45" s="37"/>
      <c r="NVC45" s="37"/>
      <c r="NVD45" s="37"/>
      <c r="NVE45" s="37"/>
      <c r="NVF45" s="37"/>
      <c r="NVG45" s="37"/>
      <c r="NVH45" s="37"/>
      <c r="NVI45" s="37"/>
      <c r="NVJ45" s="37"/>
      <c r="NVK45" s="37"/>
      <c r="NVL45" s="37"/>
      <c r="NVM45" s="37"/>
      <c r="NVN45" s="37"/>
      <c r="NVO45" s="37"/>
      <c r="NVP45" s="37"/>
      <c r="NVQ45" s="37"/>
      <c r="NVR45" s="37"/>
      <c r="NVS45" s="37"/>
      <c r="NVT45" s="37"/>
      <c r="NVU45" s="37"/>
      <c r="NVV45" s="37"/>
      <c r="NVW45" s="37"/>
      <c r="NVX45" s="37"/>
      <c r="NVY45" s="37"/>
      <c r="NVZ45" s="37"/>
      <c r="NWA45" s="37"/>
      <c r="NWB45" s="37"/>
      <c r="NWC45" s="37"/>
      <c r="NWD45" s="37"/>
      <c r="NWE45" s="37"/>
      <c r="NWF45" s="37"/>
      <c r="NWG45" s="37"/>
      <c r="NWH45" s="37"/>
      <c r="NWI45" s="37"/>
      <c r="NWJ45" s="37"/>
      <c r="NWK45" s="37"/>
      <c r="NWL45" s="37"/>
      <c r="NWM45" s="37"/>
      <c r="NWN45" s="37"/>
      <c r="NWO45" s="37"/>
      <c r="NWP45" s="37"/>
      <c r="NWQ45" s="37"/>
      <c r="NWR45" s="37"/>
      <c r="NWS45" s="37"/>
      <c r="NWT45" s="37"/>
      <c r="NWU45" s="37"/>
      <c r="NWV45" s="37"/>
      <c r="NWW45" s="37"/>
      <c r="NWX45" s="37"/>
      <c r="NWY45" s="37"/>
      <c r="NWZ45" s="37"/>
      <c r="NXA45" s="37"/>
      <c r="NXB45" s="37"/>
      <c r="NXC45" s="37"/>
      <c r="NXD45" s="37"/>
      <c r="NXE45" s="37"/>
      <c r="NXF45" s="37"/>
      <c r="NXG45" s="37"/>
      <c r="NXH45" s="37"/>
      <c r="NXI45" s="37"/>
      <c r="NXJ45" s="37"/>
      <c r="NXK45" s="37"/>
      <c r="NXL45" s="37"/>
      <c r="NXM45" s="37"/>
      <c r="NXN45" s="37"/>
      <c r="NXO45" s="37"/>
      <c r="NXP45" s="37"/>
      <c r="NXQ45" s="37"/>
      <c r="NXR45" s="37"/>
      <c r="NXS45" s="37"/>
      <c r="NXT45" s="37"/>
      <c r="NXU45" s="37"/>
      <c r="NXV45" s="37"/>
      <c r="NXW45" s="37"/>
      <c r="NXX45" s="37"/>
      <c r="NXY45" s="37"/>
      <c r="NXZ45" s="37"/>
      <c r="NYA45" s="37"/>
      <c r="NYB45" s="37"/>
      <c r="NYC45" s="37"/>
      <c r="NYD45" s="37"/>
      <c r="NYE45" s="37"/>
      <c r="NYF45" s="37"/>
      <c r="NYG45" s="37"/>
      <c r="NYH45" s="37"/>
      <c r="NYI45" s="37"/>
      <c r="NYJ45" s="37"/>
      <c r="NYK45" s="37"/>
      <c r="NYL45" s="37"/>
      <c r="NYM45" s="37"/>
      <c r="NYN45" s="37"/>
      <c r="NYO45" s="37"/>
      <c r="NYP45" s="37"/>
      <c r="NYQ45" s="37"/>
      <c r="NYR45" s="37"/>
      <c r="NYS45" s="37"/>
      <c r="NYT45" s="37"/>
      <c r="NYU45" s="37"/>
      <c r="NYV45" s="37"/>
      <c r="NYW45" s="37"/>
      <c r="NYX45" s="37"/>
      <c r="NYY45" s="37"/>
      <c r="NYZ45" s="37"/>
      <c r="NZA45" s="37"/>
      <c r="NZB45" s="37"/>
      <c r="NZC45" s="37"/>
      <c r="NZD45" s="37"/>
      <c r="NZE45" s="37"/>
      <c r="NZF45" s="37"/>
      <c r="NZG45" s="37"/>
      <c r="NZH45" s="37"/>
      <c r="NZI45" s="37"/>
      <c r="NZJ45" s="37"/>
      <c r="NZK45" s="37"/>
      <c r="NZL45" s="37"/>
      <c r="NZM45" s="37"/>
      <c r="NZN45" s="37"/>
      <c r="NZO45" s="37"/>
      <c r="NZP45" s="37"/>
      <c r="NZQ45" s="37"/>
      <c r="NZR45" s="37"/>
      <c r="NZS45" s="37"/>
      <c r="NZT45" s="37"/>
      <c r="NZU45" s="37"/>
      <c r="NZV45" s="37"/>
      <c r="NZW45" s="37"/>
      <c r="NZX45" s="37"/>
      <c r="NZY45" s="37"/>
      <c r="NZZ45" s="37"/>
      <c r="OAA45" s="37"/>
      <c r="OAB45" s="37"/>
      <c r="OAC45" s="37"/>
      <c r="OAD45" s="37"/>
      <c r="OAE45" s="37"/>
      <c r="OAF45" s="37"/>
      <c r="OAG45" s="37"/>
      <c r="OAH45" s="37"/>
      <c r="OAI45" s="37"/>
      <c r="OAJ45" s="37"/>
      <c r="OAK45" s="37"/>
      <c r="OAL45" s="37"/>
      <c r="OAM45" s="37"/>
      <c r="OAN45" s="37"/>
      <c r="OAO45" s="37"/>
      <c r="OAP45" s="37"/>
      <c r="OAQ45" s="37"/>
      <c r="OAR45" s="37"/>
      <c r="OAS45" s="37"/>
      <c r="OAT45" s="37"/>
      <c r="OAU45" s="37"/>
      <c r="OAV45" s="37"/>
      <c r="OAW45" s="37"/>
      <c r="OAX45" s="37"/>
      <c r="OAY45" s="37"/>
      <c r="OAZ45" s="37"/>
      <c r="OBA45" s="37"/>
      <c r="OBB45" s="37"/>
      <c r="OBC45" s="37"/>
      <c r="OBD45" s="37"/>
      <c r="OBE45" s="37"/>
      <c r="OBF45" s="37"/>
      <c r="OBG45" s="37"/>
      <c r="OBH45" s="37"/>
      <c r="OBI45" s="37"/>
      <c r="OBJ45" s="37"/>
      <c r="OBK45" s="37"/>
      <c r="OBL45" s="37"/>
      <c r="OBM45" s="37"/>
      <c r="OBN45" s="37"/>
      <c r="OBO45" s="37"/>
      <c r="OBP45" s="37"/>
      <c r="OBQ45" s="37"/>
      <c r="OBR45" s="37"/>
      <c r="OBS45" s="37"/>
      <c r="OBT45" s="37"/>
      <c r="OBU45" s="37"/>
      <c r="OBV45" s="37"/>
      <c r="OBW45" s="37"/>
      <c r="OBX45" s="37"/>
      <c r="OBY45" s="37"/>
      <c r="OBZ45" s="37"/>
      <c r="OCA45" s="37"/>
      <c r="OCB45" s="37"/>
      <c r="OCC45" s="37"/>
      <c r="OCD45" s="37"/>
      <c r="OCE45" s="37"/>
      <c r="OCF45" s="37"/>
      <c r="OCG45" s="37"/>
      <c r="OCH45" s="37"/>
      <c r="OCI45" s="37"/>
      <c r="OCJ45" s="37"/>
      <c r="OCK45" s="37"/>
      <c r="OCL45" s="37"/>
      <c r="OCM45" s="37"/>
      <c r="OCN45" s="37"/>
      <c r="OCO45" s="37"/>
      <c r="OCP45" s="37"/>
      <c r="OCQ45" s="37"/>
      <c r="OCR45" s="37"/>
      <c r="OCS45" s="37"/>
      <c r="OCT45" s="37"/>
      <c r="OCU45" s="37"/>
      <c r="OCV45" s="37"/>
      <c r="OCW45" s="37"/>
      <c r="OCX45" s="37"/>
      <c r="OCY45" s="37"/>
      <c r="OCZ45" s="37"/>
      <c r="ODA45" s="37"/>
      <c r="ODB45" s="37"/>
      <c r="ODC45" s="37"/>
      <c r="ODD45" s="37"/>
      <c r="ODE45" s="37"/>
      <c r="ODF45" s="37"/>
      <c r="ODG45" s="37"/>
      <c r="ODH45" s="37"/>
      <c r="ODI45" s="37"/>
      <c r="ODJ45" s="37"/>
      <c r="ODK45" s="37"/>
      <c r="ODL45" s="37"/>
      <c r="ODM45" s="37"/>
      <c r="ODN45" s="37"/>
      <c r="ODO45" s="37"/>
      <c r="ODP45" s="37"/>
      <c r="ODQ45" s="37"/>
      <c r="ODR45" s="37"/>
      <c r="ODS45" s="37"/>
      <c r="ODT45" s="37"/>
      <c r="ODU45" s="37"/>
      <c r="ODV45" s="37"/>
      <c r="ODW45" s="37"/>
      <c r="ODX45" s="37"/>
      <c r="ODY45" s="37"/>
      <c r="ODZ45" s="37"/>
      <c r="OEA45" s="37"/>
      <c r="OEB45" s="37"/>
      <c r="OEC45" s="37"/>
      <c r="OED45" s="37"/>
      <c r="OEE45" s="37"/>
      <c r="OEF45" s="37"/>
      <c r="OEG45" s="37"/>
      <c r="OEH45" s="37"/>
      <c r="OEI45" s="37"/>
      <c r="OEJ45" s="37"/>
      <c r="OEK45" s="37"/>
      <c r="OEL45" s="37"/>
      <c r="OEM45" s="37"/>
      <c r="OEN45" s="37"/>
      <c r="OEO45" s="37"/>
      <c r="OEP45" s="37"/>
      <c r="OEQ45" s="37"/>
      <c r="OER45" s="37"/>
      <c r="OES45" s="37"/>
      <c r="OET45" s="37"/>
      <c r="OEU45" s="37"/>
      <c r="OEV45" s="37"/>
      <c r="OEW45" s="37"/>
      <c r="OEX45" s="37"/>
      <c r="OEY45" s="37"/>
      <c r="OEZ45" s="37"/>
      <c r="OFA45" s="37"/>
      <c r="OFB45" s="37"/>
      <c r="OFC45" s="37"/>
      <c r="OFD45" s="37"/>
      <c r="OFE45" s="37"/>
      <c r="OFF45" s="37"/>
      <c r="OFG45" s="37"/>
      <c r="OFH45" s="37"/>
      <c r="OFI45" s="37"/>
      <c r="OFJ45" s="37"/>
      <c r="OFK45" s="37"/>
      <c r="OFL45" s="37"/>
      <c r="OFM45" s="37"/>
      <c r="OFN45" s="37"/>
      <c r="OFO45" s="37"/>
      <c r="OFP45" s="37"/>
      <c r="OFQ45" s="37"/>
      <c r="OFR45" s="37"/>
      <c r="OFS45" s="37"/>
      <c r="OFT45" s="37"/>
      <c r="OFU45" s="37"/>
      <c r="OFV45" s="37"/>
      <c r="OFW45" s="37"/>
      <c r="OFX45" s="37"/>
      <c r="OFY45" s="37"/>
      <c r="OFZ45" s="37"/>
      <c r="OGA45" s="37"/>
      <c r="OGB45" s="37"/>
      <c r="OGC45" s="37"/>
      <c r="OGD45" s="37"/>
      <c r="OGE45" s="37"/>
      <c r="OGF45" s="37"/>
      <c r="OGG45" s="37"/>
      <c r="OGH45" s="37"/>
      <c r="OGI45" s="37"/>
      <c r="OGJ45" s="37"/>
      <c r="OGK45" s="37"/>
      <c r="OGL45" s="37"/>
      <c r="OGM45" s="37"/>
      <c r="OGN45" s="37"/>
      <c r="OGO45" s="37"/>
      <c r="OGP45" s="37"/>
      <c r="OGQ45" s="37"/>
      <c r="OGR45" s="37"/>
      <c r="OGS45" s="37"/>
      <c r="OGT45" s="37"/>
      <c r="OGU45" s="37"/>
      <c r="OGV45" s="37"/>
      <c r="OGW45" s="37"/>
      <c r="OGX45" s="37"/>
      <c r="OGY45" s="37"/>
      <c r="OGZ45" s="37"/>
      <c r="OHA45" s="37"/>
      <c r="OHB45" s="37"/>
      <c r="OHC45" s="37"/>
      <c r="OHD45" s="37"/>
      <c r="OHE45" s="37"/>
      <c r="OHF45" s="37"/>
      <c r="OHG45" s="37"/>
      <c r="OHH45" s="37"/>
      <c r="OHI45" s="37"/>
      <c r="OHJ45" s="37"/>
      <c r="OHK45" s="37"/>
      <c r="OHL45" s="37"/>
      <c r="OHM45" s="37"/>
      <c r="OHN45" s="37"/>
      <c r="OHO45" s="37"/>
      <c r="OHP45" s="37"/>
      <c r="OHQ45" s="37"/>
      <c r="OHR45" s="37"/>
      <c r="OHS45" s="37"/>
      <c r="OHT45" s="37"/>
      <c r="OHU45" s="37"/>
      <c r="OHV45" s="37"/>
      <c r="OHW45" s="37"/>
      <c r="OHX45" s="37"/>
      <c r="OHY45" s="37"/>
      <c r="OHZ45" s="37"/>
      <c r="OIA45" s="37"/>
      <c r="OIB45" s="37"/>
      <c r="OIC45" s="37"/>
      <c r="OID45" s="37"/>
      <c r="OIE45" s="37"/>
      <c r="OIF45" s="37"/>
      <c r="OIG45" s="37"/>
      <c r="OIH45" s="37"/>
      <c r="OII45" s="37"/>
      <c r="OIJ45" s="37"/>
      <c r="OIK45" s="37"/>
      <c r="OIL45" s="37"/>
      <c r="OIM45" s="37"/>
      <c r="OIN45" s="37"/>
      <c r="OIO45" s="37"/>
      <c r="OIP45" s="37"/>
      <c r="OIQ45" s="37"/>
      <c r="OIR45" s="37"/>
      <c r="OIS45" s="37"/>
      <c r="OIT45" s="37"/>
      <c r="OIU45" s="37"/>
      <c r="OIV45" s="37"/>
      <c r="OIW45" s="37"/>
      <c r="OIX45" s="37"/>
      <c r="OIY45" s="37"/>
      <c r="OIZ45" s="37"/>
      <c r="OJA45" s="37"/>
      <c r="OJB45" s="37"/>
      <c r="OJC45" s="37"/>
      <c r="OJD45" s="37"/>
      <c r="OJE45" s="37"/>
      <c r="OJF45" s="37"/>
      <c r="OJG45" s="37"/>
      <c r="OJH45" s="37"/>
      <c r="OJI45" s="37"/>
      <c r="OJJ45" s="37"/>
      <c r="OJK45" s="37"/>
      <c r="OJL45" s="37"/>
      <c r="OJM45" s="37"/>
      <c r="OJN45" s="37"/>
      <c r="OJO45" s="37"/>
      <c r="OJP45" s="37"/>
      <c r="OJQ45" s="37"/>
      <c r="OJR45" s="37"/>
      <c r="OJS45" s="37"/>
      <c r="OJT45" s="37"/>
      <c r="OJU45" s="37"/>
      <c r="OJV45" s="37"/>
      <c r="OJW45" s="37"/>
      <c r="OJX45" s="37"/>
      <c r="OJY45" s="37"/>
      <c r="OJZ45" s="37"/>
      <c r="OKA45" s="37"/>
      <c r="OKB45" s="37"/>
      <c r="OKC45" s="37"/>
      <c r="OKD45" s="37"/>
      <c r="OKE45" s="37"/>
      <c r="OKF45" s="37"/>
      <c r="OKG45" s="37"/>
      <c r="OKH45" s="37"/>
      <c r="OKI45" s="37"/>
      <c r="OKJ45" s="37"/>
      <c r="OKK45" s="37"/>
      <c r="OKL45" s="37"/>
      <c r="OKM45" s="37"/>
      <c r="OKN45" s="37"/>
      <c r="OKO45" s="37"/>
      <c r="OKP45" s="37"/>
      <c r="OKQ45" s="37"/>
      <c r="OKR45" s="37"/>
      <c r="OKS45" s="37"/>
      <c r="OKT45" s="37"/>
      <c r="OKU45" s="37"/>
      <c r="OKV45" s="37"/>
      <c r="OKW45" s="37"/>
      <c r="OKX45" s="37"/>
      <c r="OKY45" s="37"/>
      <c r="OKZ45" s="37"/>
      <c r="OLA45" s="37"/>
      <c r="OLB45" s="37"/>
      <c r="OLC45" s="37"/>
      <c r="OLD45" s="37"/>
      <c r="OLE45" s="37"/>
      <c r="OLF45" s="37"/>
      <c r="OLG45" s="37"/>
      <c r="OLH45" s="37"/>
      <c r="OLI45" s="37"/>
      <c r="OLJ45" s="37"/>
      <c r="OLK45" s="37"/>
      <c r="OLL45" s="37"/>
      <c r="OLM45" s="37"/>
      <c r="OLN45" s="37"/>
      <c r="OLO45" s="37"/>
      <c r="OLP45" s="37"/>
      <c r="OLQ45" s="37"/>
      <c r="OLR45" s="37"/>
      <c r="OLS45" s="37"/>
      <c r="OLT45" s="37"/>
      <c r="OLU45" s="37"/>
      <c r="OLV45" s="37"/>
      <c r="OLW45" s="37"/>
      <c r="OLX45" s="37"/>
      <c r="OLY45" s="37"/>
      <c r="OLZ45" s="37"/>
      <c r="OMA45" s="37"/>
      <c r="OMB45" s="37"/>
      <c r="OMC45" s="37"/>
      <c r="OMD45" s="37"/>
      <c r="OME45" s="37"/>
      <c r="OMF45" s="37"/>
      <c r="OMG45" s="37"/>
      <c r="OMH45" s="37"/>
      <c r="OMI45" s="37"/>
      <c r="OMJ45" s="37"/>
      <c r="OMK45" s="37"/>
      <c r="OML45" s="37"/>
      <c r="OMM45" s="37"/>
      <c r="OMN45" s="37"/>
      <c r="OMO45" s="37"/>
      <c r="OMP45" s="37"/>
      <c r="OMQ45" s="37"/>
      <c r="OMR45" s="37"/>
      <c r="OMS45" s="37"/>
      <c r="OMT45" s="37"/>
      <c r="OMU45" s="37"/>
      <c r="OMV45" s="37"/>
      <c r="OMW45" s="37"/>
      <c r="OMX45" s="37"/>
      <c r="OMY45" s="37"/>
      <c r="OMZ45" s="37"/>
      <c r="ONA45" s="37"/>
      <c r="ONB45" s="37"/>
      <c r="ONC45" s="37"/>
      <c r="OND45" s="37"/>
      <c r="ONE45" s="37"/>
      <c r="ONF45" s="37"/>
      <c r="ONG45" s="37"/>
      <c r="ONH45" s="37"/>
      <c r="ONI45" s="37"/>
      <c r="ONJ45" s="37"/>
      <c r="ONK45" s="37"/>
      <c r="ONL45" s="37"/>
      <c r="ONM45" s="37"/>
      <c r="ONN45" s="37"/>
      <c r="ONO45" s="37"/>
      <c r="ONP45" s="37"/>
      <c r="ONQ45" s="37"/>
      <c r="ONR45" s="37"/>
      <c r="ONS45" s="37"/>
      <c r="ONT45" s="37"/>
      <c r="ONU45" s="37"/>
      <c r="ONV45" s="37"/>
      <c r="ONW45" s="37"/>
      <c r="ONX45" s="37"/>
      <c r="ONY45" s="37"/>
      <c r="ONZ45" s="37"/>
      <c r="OOA45" s="37"/>
      <c r="OOB45" s="37"/>
      <c r="OOC45" s="37"/>
      <c r="OOD45" s="37"/>
      <c r="OOE45" s="37"/>
      <c r="OOF45" s="37"/>
      <c r="OOG45" s="37"/>
      <c r="OOH45" s="37"/>
      <c r="OOI45" s="37"/>
      <c r="OOJ45" s="37"/>
      <c r="OOK45" s="37"/>
      <c r="OOL45" s="37"/>
      <c r="OOM45" s="37"/>
      <c r="OON45" s="37"/>
      <c r="OOO45" s="37"/>
      <c r="OOP45" s="37"/>
      <c r="OOQ45" s="37"/>
      <c r="OOR45" s="37"/>
      <c r="OOS45" s="37"/>
      <c r="OOT45" s="37"/>
      <c r="OOU45" s="37"/>
      <c r="OOV45" s="37"/>
      <c r="OOW45" s="37"/>
      <c r="OOX45" s="37"/>
      <c r="OOY45" s="37"/>
      <c r="OOZ45" s="37"/>
      <c r="OPA45" s="37"/>
      <c r="OPB45" s="37"/>
      <c r="OPC45" s="37"/>
      <c r="OPD45" s="37"/>
      <c r="OPE45" s="37"/>
      <c r="OPF45" s="37"/>
      <c r="OPG45" s="37"/>
      <c r="OPH45" s="37"/>
      <c r="OPI45" s="37"/>
      <c r="OPJ45" s="37"/>
      <c r="OPK45" s="37"/>
      <c r="OPL45" s="37"/>
      <c r="OPM45" s="37"/>
      <c r="OPN45" s="37"/>
      <c r="OPO45" s="37"/>
      <c r="OPP45" s="37"/>
      <c r="OPQ45" s="37"/>
      <c r="OPR45" s="37"/>
      <c r="OPS45" s="37"/>
      <c r="OPT45" s="37"/>
      <c r="OPU45" s="37"/>
      <c r="OPV45" s="37"/>
      <c r="OPW45" s="37"/>
      <c r="OPX45" s="37"/>
      <c r="OPY45" s="37"/>
      <c r="OPZ45" s="37"/>
      <c r="OQA45" s="37"/>
      <c r="OQB45" s="37"/>
      <c r="OQC45" s="37"/>
      <c r="OQD45" s="37"/>
      <c r="OQE45" s="37"/>
      <c r="OQF45" s="37"/>
      <c r="OQG45" s="37"/>
      <c r="OQH45" s="37"/>
      <c r="OQI45" s="37"/>
      <c r="OQJ45" s="37"/>
      <c r="OQK45" s="37"/>
      <c r="OQL45" s="37"/>
      <c r="OQM45" s="37"/>
      <c r="OQN45" s="37"/>
      <c r="OQO45" s="37"/>
      <c r="OQP45" s="37"/>
      <c r="OQQ45" s="37"/>
      <c r="OQR45" s="37"/>
      <c r="OQS45" s="37"/>
      <c r="OQT45" s="37"/>
      <c r="OQU45" s="37"/>
      <c r="OQV45" s="37"/>
      <c r="OQW45" s="37"/>
      <c r="OQX45" s="37"/>
      <c r="OQY45" s="37"/>
      <c r="OQZ45" s="37"/>
      <c r="ORA45" s="37"/>
      <c r="ORB45" s="37"/>
      <c r="ORC45" s="37"/>
      <c r="ORD45" s="37"/>
      <c r="ORE45" s="37"/>
      <c r="ORF45" s="37"/>
      <c r="ORG45" s="37"/>
      <c r="ORH45" s="37"/>
      <c r="ORI45" s="37"/>
      <c r="ORJ45" s="37"/>
      <c r="ORK45" s="37"/>
      <c r="ORL45" s="37"/>
      <c r="ORM45" s="37"/>
      <c r="ORN45" s="37"/>
      <c r="ORO45" s="37"/>
      <c r="ORP45" s="37"/>
      <c r="ORQ45" s="37"/>
      <c r="ORR45" s="37"/>
      <c r="ORS45" s="37"/>
      <c r="ORT45" s="37"/>
      <c r="ORU45" s="37"/>
      <c r="ORV45" s="37"/>
      <c r="ORW45" s="37"/>
      <c r="ORX45" s="37"/>
      <c r="ORY45" s="37"/>
      <c r="ORZ45" s="37"/>
      <c r="OSA45" s="37"/>
      <c r="OSB45" s="37"/>
      <c r="OSC45" s="37"/>
      <c r="OSD45" s="37"/>
      <c r="OSE45" s="37"/>
      <c r="OSF45" s="37"/>
      <c r="OSG45" s="37"/>
      <c r="OSH45" s="37"/>
      <c r="OSI45" s="37"/>
      <c r="OSJ45" s="37"/>
      <c r="OSK45" s="37"/>
      <c r="OSL45" s="37"/>
      <c r="OSM45" s="37"/>
      <c r="OSN45" s="37"/>
      <c r="OSO45" s="37"/>
      <c r="OSP45" s="37"/>
      <c r="OSQ45" s="37"/>
      <c r="OSR45" s="37"/>
      <c r="OSS45" s="37"/>
      <c r="OST45" s="37"/>
      <c r="OSU45" s="37"/>
      <c r="OSV45" s="37"/>
      <c r="OSW45" s="37"/>
      <c r="OSX45" s="37"/>
      <c r="OSY45" s="37"/>
      <c r="OSZ45" s="37"/>
      <c r="OTA45" s="37"/>
      <c r="OTB45" s="37"/>
      <c r="OTC45" s="37"/>
      <c r="OTD45" s="37"/>
      <c r="OTE45" s="37"/>
      <c r="OTF45" s="37"/>
      <c r="OTG45" s="37"/>
      <c r="OTH45" s="37"/>
      <c r="OTI45" s="37"/>
      <c r="OTJ45" s="37"/>
      <c r="OTK45" s="37"/>
      <c r="OTL45" s="37"/>
      <c r="OTM45" s="37"/>
      <c r="OTN45" s="37"/>
      <c r="OTO45" s="37"/>
      <c r="OTP45" s="37"/>
      <c r="OTQ45" s="37"/>
      <c r="OTR45" s="37"/>
      <c r="OTS45" s="37"/>
      <c r="OTT45" s="37"/>
      <c r="OTU45" s="37"/>
      <c r="OTV45" s="37"/>
      <c r="OTW45" s="37"/>
      <c r="OTX45" s="37"/>
      <c r="OTY45" s="37"/>
      <c r="OTZ45" s="37"/>
      <c r="OUA45" s="37"/>
      <c r="OUB45" s="37"/>
      <c r="OUC45" s="37"/>
      <c r="OUD45" s="37"/>
      <c r="OUE45" s="37"/>
      <c r="OUF45" s="37"/>
      <c r="OUG45" s="37"/>
      <c r="OUH45" s="37"/>
      <c r="OUI45" s="37"/>
      <c r="OUJ45" s="37"/>
      <c r="OUK45" s="37"/>
      <c r="OUL45" s="37"/>
      <c r="OUM45" s="37"/>
      <c r="OUN45" s="37"/>
      <c r="OUO45" s="37"/>
      <c r="OUP45" s="37"/>
      <c r="OUQ45" s="37"/>
      <c r="OUR45" s="37"/>
      <c r="OUS45" s="37"/>
      <c r="OUT45" s="37"/>
      <c r="OUU45" s="37"/>
      <c r="OUV45" s="37"/>
      <c r="OUW45" s="37"/>
      <c r="OUX45" s="37"/>
      <c r="OUY45" s="37"/>
      <c r="OUZ45" s="37"/>
      <c r="OVA45" s="37"/>
      <c r="OVB45" s="37"/>
      <c r="OVC45" s="37"/>
      <c r="OVD45" s="37"/>
      <c r="OVE45" s="37"/>
      <c r="OVF45" s="37"/>
      <c r="OVG45" s="37"/>
      <c r="OVH45" s="37"/>
      <c r="OVI45" s="37"/>
      <c r="OVJ45" s="37"/>
      <c r="OVK45" s="37"/>
      <c r="OVL45" s="37"/>
      <c r="OVM45" s="37"/>
      <c r="OVN45" s="37"/>
      <c r="OVO45" s="37"/>
      <c r="OVP45" s="37"/>
      <c r="OVQ45" s="37"/>
      <c r="OVR45" s="37"/>
      <c r="OVS45" s="37"/>
      <c r="OVT45" s="37"/>
      <c r="OVU45" s="37"/>
      <c r="OVV45" s="37"/>
      <c r="OVW45" s="37"/>
      <c r="OVX45" s="37"/>
      <c r="OVY45" s="37"/>
      <c r="OVZ45" s="37"/>
      <c r="OWA45" s="37"/>
      <c r="OWB45" s="37"/>
      <c r="OWC45" s="37"/>
      <c r="OWD45" s="37"/>
      <c r="OWE45" s="37"/>
      <c r="OWF45" s="37"/>
      <c r="OWG45" s="37"/>
      <c r="OWH45" s="37"/>
      <c r="OWI45" s="37"/>
      <c r="OWJ45" s="37"/>
      <c r="OWK45" s="37"/>
      <c r="OWL45" s="37"/>
      <c r="OWM45" s="37"/>
      <c r="OWN45" s="37"/>
      <c r="OWO45" s="37"/>
      <c r="OWP45" s="37"/>
      <c r="OWQ45" s="37"/>
      <c r="OWR45" s="37"/>
      <c r="OWS45" s="37"/>
      <c r="OWT45" s="37"/>
      <c r="OWU45" s="37"/>
      <c r="OWV45" s="37"/>
      <c r="OWW45" s="37"/>
      <c r="OWX45" s="37"/>
      <c r="OWY45" s="37"/>
      <c r="OWZ45" s="37"/>
      <c r="OXA45" s="37"/>
      <c r="OXB45" s="37"/>
      <c r="OXC45" s="37"/>
      <c r="OXD45" s="37"/>
      <c r="OXE45" s="37"/>
      <c r="OXF45" s="37"/>
      <c r="OXG45" s="37"/>
      <c r="OXH45" s="37"/>
      <c r="OXI45" s="37"/>
      <c r="OXJ45" s="37"/>
      <c r="OXK45" s="37"/>
      <c r="OXL45" s="37"/>
      <c r="OXM45" s="37"/>
      <c r="OXN45" s="37"/>
      <c r="OXO45" s="37"/>
      <c r="OXP45" s="37"/>
      <c r="OXQ45" s="37"/>
      <c r="OXR45" s="37"/>
      <c r="OXS45" s="37"/>
      <c r="OXT45" s="37"/>
      <c r="OXU45" s="37"/>
      <c r="OXV45" s="37"/>
      <c r="OXW45" s="37"/>
      <c r="OXX45" s="37"/>
      <c r="OXY45" s="37"/>
      <c r="OXZ45" s="37"/>
      <c r="OYA45" s="37"/>
      <c r="OYB45" s="37"/>
      <c r="OYC45" s="37"/>
      <c r="OYD45" s="37"/>
      <c r="OYE45" s="37"/>
      <c r="OYF45" s="37"/>
      <c r="OYG45" s="37"/>
      <c r="OYH45" s="37"/>
      <c r="OYI45" s="37"/>
      <c r="OYJ45" s="37"/>
      <c r="OYK45" s="37"/>
      <c r="OYL45" s="37"/>
      <c r="OYM45" s="37"/>
      <c r="OYN45" s="37"/>
      <c r="OYO45" s="37"/>
      <c r="OYP45" s="37"/>
      <c r="OYQ45" s="37"/>
      <c r="OYR45" s="37"/>
      <c r="OYS45" s="37"/>
      <c r="OYT45" s="37"/>
      <c r="OYU45" s="37"/>
      <c r="OYV45" s="37"/>
      <c r="OYW45" s="37"/>
      <c r="OYX45" s="37"/>
      <c r="OYY45" s="37"/>
      <c r="OYZ45" s="37"/>
      <c r="OZA45" s="37"/>
      <c r="OZB45" s="37"/>
      <c r="OZC45" s="37"/>
      <c r="OZD45" s="37"/>
      <c r="OZE45" s="37"/>
      <c r="OZF45" s="37"/>
      <c r="OZG45" s="37"/>
      <c r="OZH45" s="37"/>
      <c r="OZI45" s="37"/>
      <c r="OZJ45" s="37"/>
      <c r="OZK45" s="37"/>
      <c r="OZL45" s="37"/>
      <c r="OZM45" s="37"/>
      <c r="OZN45" s="37"/>
      <c r="OZO45" s="37"/>
      <c r="OZP45" s="37"/>
      <c r="OZQ45" s="37"/>
      <c r="OZR45" s="37"/>
      <c r="OZS45" s="37"/>
      <c r="OZT45" s="37"/>
      <c r="OZU45" s="37"/>
      <c r="OZV45" s="37"/>
      <c r="OZW45" s="37"/>
      <c r="OZX45" s="37"/>
      <c r="OZY45" s="37"/>
      <c r="OZZ45" s="37"/>
      <c r="PAA45" s="37"/>
      <c r="PAB45" s="37"/>
      <c r="PAC45" s="37"/>
      <c r="PAD45" s="37"/>
      <c r="PAE45" s="37"/>
      <c r="PAF45" s="37"/>
      <c r="PAG45" s="37"/>
      <c r="PAH45" s="37"/>
      <c r="PAI45" s="37"/>
      <c r="PAJ45" s="37"/>
      <c r="PAK45" s="37"/>
      <c r="PAL45" s="37"/>
      <c r="PAM45" s="37"/>
      <c r="PAN45" s="37"/>
      <c r="PAO45" s="37"/>
      <c r="PAP45" s="37"/>
      <c r="PAQ45" s="37"/>
      <c r="PAR45" s="37"/>
      <c r="PAS45" s="37"/>
      <c r="PAT45" s="37"/>
      <c r="PAU45" s="37"/>
      <c r="PAV45" s="37"/>
      <c r="PAW45" s="37"/>
      <c r="PAX45" s="37"/>
      <c r="PAY45" s="37"/>
      <c r="PAZ45" s="37"/>
      <c r="PBA45" s="37"/>
      <c r="PBB45" s="37"/>
      <c r="PBC45" s="37"/>
      <c r="PBD45" s="37"/>
      <c r="PBE45" s="37"/>
      <c r="PBF45" s="37"/>
      <c r="PBG45" s="37"/>
      <c r="PBH45" s="37"/>
      <c r="PBI45" s="37"/>
      <c r="PBJ45" s="37"/>
      <c r="PBK45" s="37"/>
      <c r="PBL45" s="37"/>
      <c r="PBM45" s="37"/>
      <c r="PBN45" s="37"/>
      <c r="PBO45" s="37"/>
      <c r="PBP45" s="37"/>
      <c r="PBQ45" s="37"/>
      <c r="PBR45" s="37"/>
      <c r="PBS45" s="37"/>
      <c r="PBT45" s="37"/>
      <c r="PBU45" s="37"/>
      <c r="PBV45" s="37"/>
      <c r="PBW45" s="37"/>
      <c r="PBX45" s="37"/>
      <c r="PBY45" s="37"/>
      <c r="PBZ45" s="37"/>
      <c r="PCA45" s="37"/>
      <c r="PCB45" s="37"/>
      <c r="PCC45" s="37"/>
      <c r="PCD45" s="37"/>
      <c r="PCE45" s="37"/>
      <c r="PCF45" s="37"/>
      <c r="PCG45" s="37"/>
      <c r="PCH45" s="37"/>
      <c r="PCI45" s="37"/>
      <c r="PCJ45" s="37"/>
      <c r="PCK45" s="37"/>
      <c r="PCL45" s="37"/>
      <c r="PCM45" s="37"/>
      <c r="PCN45" s="37"/>
      <c r="PCO45" s="37"/>
      <c r="PCP45" s="37"/>
      <c r="PCQ45" s="37"/>
      <c r="PCR45" s="37"/>
      <c r="PCS45" s="37"/>
      <c r="PCT45" s="37"/>
      <c r="PCU45" s="37"/>
      <c r="PCV45" s="37"/>
      <c r="PCW45" s="37"/>
      <c r="PCX45" s="37"/>
      <c r="PCY45" s="37"/>
      <c r="PCZ45" s="37"/>
      <c r="PDA45" s="37"/>
      <c r="PDB45" s="37"/>
      <c r="PDC45" s="37"/>
      <c r="PDD45" s="37"/>
      <c r="PDE45" s="37"/>
      <c r="PDF45" s="37"/>
      <c r="PDG45" s="37"/>
      <c r="PDH45" s="37"/>
      <c r="PDI45" s="37"/>
      <c r="PDJ45" s="37"/>
      <c r="PDK45" s="37"/>
      <c r="PDL45" s="37"/>
      <c r="PDM45" s="37"/>
      <c r="PDN45" s="37"/>
      <c r="PDO45" s="37"/>
      <c r="PDP45" s="37"/>
      <c r="PDQ45" s="37"/>
      <c r="PDR45" s="37"/>
      <c r="PDS45" s="37"/>
      <c r="PDT45" s="37"/>
      <c r="PDU45" s="37"/>
      <c r="PDV45" s="37"/>
      <c r="PDW45" s="37"/>
      <c r="PDX45" s="37"/>
      <c r="PDY45" s="37"/>
      <c r="PDZ45" s="37"/>
      <c r="PEA45" s="37"/>
      <c r="PEB45" s="37"/>
      <c r="PEC45" s="37"/>
      <c r="PED45" s="37"/>
      <c r="PEE45" s="37"/>
      <c r="PEF45" s="37"/>
      <c r="PEG45" s="37"/>
      <c r="PEH45" s="37"/>
      <c r="PEI45" s="37"/>
      <c r="PEJ45" s="37"/>
      <c r="PEK45" s="37"/>
      <c r="PEL45" s="37"/>
      <c r="PEM45" s="37"/>
      <c r="PEN45" s="37"/>
      <c r="PEO45" s="37"/>
      <c r="PEP45" s="37"/>
      <c r="PEQ45" s="37"/>
      <c r="PER45" s="37"/>
      <c r="PES45" s="37"/>
      <c r="PET45" s="37"/>
      <c r="PEU45" s="37"/>
      <c r="PEV45" s="37"/>
      <c r="PEW45" s="37"/>
      <c r="PEX45" s="37"/>
      <c r="PEY45" s="37"/>
      <c r="PEZ45" s="37"/>
      <c r="PFA45" s="37"/>
      <c r="PFB45" s="37"/>
      <c r="PFC45" s="37"/>
      <c r="PFD45" s="37"/>
      <c r="PFE45" s="37"/>
      <c r="PFF45" s="37"/>
      <c r="PFG45" s="37"/>
      <c r="PFH45" s="37"/>
      <c r="PFI45" s="37"/>
      <c r="PFJ45" s="37"/>
      <c r="PFK45" s="37"/>
      <c r="PFL45" s="37"/>
      <c r="PFM45" s="37"/>
      <c r="PFN45" s="37"/>
      <c r="PFO45" s="37"/>
      <c r="PFP45" s="37"/>
      <c r="PFQ45" s="37"/>
      <c r="PFR45" s="37"/>
      <c r="PFS45" s="37"/>
      <c r="PFT45" s="37"/>
      <c r="PFU45" s="37"/>
      <c r="PFV45" s="37"/>
      <c r="PFW45" s="37"/>
      <c r="PFX45" s="37"/>
      <c r="PFY45" s="37"/>
      <c r="PFZ45" s="37"/>
      <c r="PGA45" s="37"/>
      <c r="PGB45" s="37"/>
      <c r="PGC45" s="37"/>
      <c r="PGD45" s="37"/>
      <c r="PGE45" s="37"/>
      <c r="PGF45" s="37"/>
      <c r="PGG45" s="37"/>
      <c r="PGH45" s="37"/>
      <c r="PGI45" s="37"/>
      <c r="PGJ45" s="37"/>
      <c r="PGK45" s="37"/>
      <c r="PGL45" s="37"/>
      <c r="PGM45" s="37"/>
      <c r="PGN45" s="37"/>
      <c r="PGO45" s="37"/>
      <c r="PGP45" s="37"/>
      <c r="PGQ45" s="37"/>
      <c r="PGR45" s="37"/>
      <c r="PGS45" s="37"/>
      <c r="PGT45" s="37"/>
      <c r="PGU45" s="37"/>
      <c r="PGV45" s="37"/>
      <c r="PGW45" s="37"/>
      <c r="PGX45" s="37"/>
      <c r="PGY45" s="37"/>
      <c r="PGZ45" s="37"/>
      <c r="PHA45" s="37"/>
      <c r="PHB45" s="37"/>
      <c r="PHC45" s="37"/>
      <c r="PHD45" s="37"/>
      <c r="PHE45" s="37"/>
      <c r="PHF45" s="37"/>
      <c r="PHG45" s="37"/>
      <c r="PHH45" s="37"/>
      <c r="PHI45" s="37"/>
      <c r="PHJ45" s="37"/>
      <c r="PHK45" s="37"/>
      <c r="PHL45" s="37"/>
      <c r="PHM45" s="37"/>
      <c r="PHN45" s="37"/>
      <c r="PHO45" s="37"/>
      <c r="PHP45" s="37"/>
      <c r="PHQ45" s="37"/>
      <c r="PHR45" s="37"/>
      <c r="PHS45" s="37"/>
      <c r="PHT45" s="37"/>
      <c r="PHU45" s="37"/>
      <c r="PHV45" s="37"/>
      <c r="PHW45" s="37"/>
      <c r="PHX45" s="37"/>
      <c r="PHY45" s="37"/>
      <c r="PHZ45" s="37"/>
      <c r="PIA45" s="37"/>
      <c r="PIB45" s="37"/>
      <c r="PIC45" s="37"/>
      <c r="PID45" s="37"/>
      <c r="PIE45" s="37"/>
      <c r="PIF45" s="37"/>
      <c r="PIG45" s="37"/>
      <c r="PIH45" s="37"/>
      <c r="PII45" s="37"/>
      <c r="PIJ45" s="37"/>
      <c r="PIK45" s="37"/>
      <c r="PIL45" s="37"/>
      <c r="PIM45" s="37"/>
      <c r="PIN45" s="37"/>
      <c r="PIO45" s="37"/>
      <c r="PIP45" s="37"/>
      <c r="PIQ45" s="37"/>
      <c r="PIR45" s="37"/>
      <c r="PIS45" s="37"/>
      <c r="PIT45" s="37"/>
      <c r="PIU45" s="37"/>
      <c r="PIV45" s="37"/>
      <c r="PIW45" s="37"/>
      <c r="PIX45" s="37"/>
      <c r="PIY45" s="37"/>
      <c r="PIZ45" s="37"/>
      <c r="PJA45" s="37"/>
      <c r="PJB45" s="37"/>
      <c r="PJC45" s="37"/>
      <c r="PJD45" s="37"/>
      <c r="PJE45" s="37"/>
      <c r="PJF45" s="37"/>
      <c r="PJG45" s="37"/>
      <c r="PJH45" s="37"/>
      <c r="PJI45" s="37"/>
      <c r="PJJ45" s="37"/>
      <c r="PJK45" s="37"/>
      <c r="PJL45" s="37"/>
      <c r="PJM45" s="37"/>
      <c r="PJN45" s="37"/>
      <c r="PJO45" s="37"/>
      <c r="PJP45" s="37"/>
      <c r="PJQ45" s="37"/>
      <c r="PJR45" s="37"/>
      <c r="PJS45" s="37"/>
      <c r="PJT45" s="37"/>
      <c r="PJU45" s="37"/>
      <c r="PJV45" s="37"/>
      <c r="PJW45" s="37"/>
      <c r="PJX45" s="37"/>
      <c r="PJY45" s="37"/>
      <c r="PJZ45" s="37"/>
      <c r="PKA45" s="37"/>
      <c r="PKB45" s="37"/>
      <c r="PKC45" s="37"/>
      <c r="PKD45" s="37"/>
      <c r="PKE45" s="37"/>
      <c r="PKF45" s="37"/>
      <c r="PKG45" s="37"/>
      <c r="PKH45" s="37"/>
      <c r="PKI45" s="37"/>
      <c r="PKJ45" s="37"/>
      <c r="PKK45" s="37"/>
      <c r="PKL45" s="37"/>
      <c r="PKM45" s="37"/>
      <c r="PKN45" s="37"/>
      <c r="PKO45" s="37"/>
      <c r="PKP45" s="37"/>
      <c r="PKQ45" s="37"/>
      <c r="PKR45" s="37"/>
      <c r="PKS45" s="37"/>
      <c r="PKT45" s="37"/>
      <c r="PKU45" s="37"/>
      <c r="PKV45" s="37"/>
      <c r="PKW45" s="37"/>
      <c r="PKX45" s="37"/>
      <c r="PKY45" s="37"/>
      <c r="PKZ45" s="37"/>
      <c r="PLA45" s="37"/>
      <c r="PLB45" s="37"/>
      <c r="PLC45" s="37"/>
      <c r="PLD45" s="37"/>
      <c r="PLE45" s="37"/>
      <c r="PLF45" s="37"/>
      <c r="PLG45" s="37"/>
      <c r="PLH45" s="37"/>
      <c r="PLI45" s="37"/>
      <c r="PLJ45" s="37"/>
      <c r="PLK45" s="37"/>
      <c r="PLL45" s="37"/>
      <c r="PLM45" s="37"/>
      <c r="PLN45" s="37"/>
      <c r="PLO45" s="37"/>
      <c r="PLP45" s="37"/>
      <c r="PLQ45" s="37"/>
      <c r="PLR45" s="37"/>
      <c r="PLS45" s="37"/>
      <c r="PLT45" s="37"/>
      <c r="PLU45" s="37"/>
      <c r="PLV45" s="37"/>
      <c r="PLW45" s="37"/>
      <c r="PLX45" s="37"/>
      <c r="PLY45" s="37"/>
      <c r="PLZ45" s="37"/>
      <c r="PMA45" s="37"/>
      <c r="PMB45" s="37"/>
      <c r="PMC45" s="37"/>
      <c r="PMD45" s="37"/>
      <c r="PME45" s="37"/>
      <c r="PMF45" s="37"/>
      <c r="PMG45" s="37"/>
      <c r="PMH45" s="37"/>
      <c r="PMI45" s="37"/>
      <c r="PMJ45" s="37"/>
      <c r="PMK45" s="37"/>
      <c r="PML45" s="37"/>
      <c r="PMM45" s="37"/>
      <c r="PMN45" s="37"/>
      <c r="PMO45" s="37"/>
      <c r="PMP45" s="37"/>
      <c r="PMQ45" s="37"/>
      <c r="PMR45" s="37"/>
      <c r="PMS45" s="37"/>
      <c r="PMT45" s="37"/>
      <c r="PMU45" s="37"/>
      <c r="PMV45" s="37"/>
      <c r="PMW45" s="37"/>
      <c r="PMX45" s="37"/>
      <c r="PMY45" s="37"/>
      <c r="PMZ45" s="37"/>
      <c r="PNA45" s="37"/>
      <c r="PNB45" s="37"/>
      <c r="PNC45" s="37"/>
      <c r="PND45" s="37"/>
      <c r="PNE45" s="37"/>
      <c r="PNF45" s="37"/>
      <c r="PNG45" s="37"/>
      <c r="PNH45" s="37"/>
      <c r="PNI45" s="37"/>
      <c r="PNJ45" s="37"/>
      <c r="PNK45" s="37"/>
      <c r="PNL45" s="37"/>
      <c r="PNM45" s="37"/>
      <c r="PNN45" s="37"/>
      <c r="PNO45" s="37"/>
      <c r="PNP45" s="37"/>
      <c r="PNQ45" s="37"/>
      <c r="PNR45" s="37"/>
      <c r="PNS45" s="37"/>
      <c r="PNT45" s="37"/>
      <c r="PNU45" s="37"/>
      <c r="PNV45" s="37"/>
      <c r="PNW45" s="37"/>
      <c r="PNX45" s="37"/>
      <c r="PNY45" s="37"/>
      <c r="PNZ45" s="37"/>
      <c r="POA45" s="37"/>
      <c r="POB45" s="37"/>
      <c r="POC45" s="37"/>
      <c r="POD45" s="37"/>
      <c r="POE45" s="37"/>
      <c r="POF45" s="37"/>
      <c r="POG45" s="37"/>
      <c r="POH45" s="37"/>
      <c r="POI45" s="37"/>
      <c r="POJ45" s="37"/>
      <c r="POK45" s="37"/>
      <c r="POL45" s="37"/>
      <c r="POM45" s="37"/>
      <c r="PON45" s="37"/>
      <c r="POO45" s="37"/>
      <c r="POP45" s="37"/>
      <c r="POQ45" s="37"/>
      <c r="POR45" s="37"/>
      <c r="POS45" s="37"/>
      <c r="POT45" s="37"/>
      <c r="POU45" s="37"/>
      <c r="POV45" s="37"/>
      <c r="POW45" s="37"/>
      <c r="POX45" s="37"/>
      <c r="POY45" s="37"/>
      <c r="POZ45" s="37"/>
      <c r="PPA45" s="37"/>
      <c r="PPB45" s="37"/>
      <c r="PPC45" s="37"/>
      <c r="PPD45" s="37"/>
      <c r="PPE45" s="37"/>
      <c r="PPF45" s="37"/>
      <c r="PPG45" s="37"/>
      <c r="PPH45" s="37"/>
      <c r="PPI45" s="37"/>
      <c r="PPJ45" s="37"/>
      <c r="PPK45" s="37"/>
      <c r="PPL45" s="37"/>
      <c r="PPM45" s="37"/>
      <c r="PPN45" s="37"/>
      <c r="PPO45" s="37"/>
      <c r="PPP45" s="37"/>
      <c r="PPQ45" s="37"/>
      <c r="PPR45" s="37"/>
      <c r="PPS45" s="37"/>
      <c r="PPT45" s="37"/>
      <c r="PPU45" s="37"/>
      <c r="PPV45" s="37"/>
      <c r="PPW45" s="37"/>
      <c r="PPX45" s="37"/>
      <c r="PPY45" s="37"/>
      <c r="PPZ45" s="37"/>
      <c r="PQA45" s="37"/>
      <c r="PQB45" s="37"/>
      <c r="PQC45" s="37"/>
      <c r="PQD45" s="37"/>
      <c r="PQE45" s="37"/>
      <c r="PQF45" s="37"/>
      <c r="PQG45" s="37"/>
      <c r="PQH45" s="37"/>
      <c r="PQI45" s="37"/>
      <c r="PQJ45" s="37"/>
      <c r="PQK45" s="37"/>
      <c r="PQL45" s="37"/>
      <c r="PQM45" s="37"/>
      <c r="PQN45" s="37"/>
      <c r="PQO45" s="37"/>
      <c r="PQP45" s="37"/>
      <c r="PQQ45" s="37"/>
      <c r="PQR45" s="37"/>
      <c r="PQS45" s="37"/>
      <c r="PQT45" s="37"/>
      <c r="PQU45" s="37"/>
      <c r="PQV45" s="37"/>
      <c r="PQW45" s="37"/>
      <c r="PQX45" s="37"/>
      <c r="PQY45" s="37"/>
      <c r="PQZ45" s="37"/>
      <c r="PRA45" s="37"/>
      <c r="PRB45" s="37"/>
      <c r="PRC45" s="37"/>
      <c r="PRD45" s="37"/>
      <c r="PRE45" s="37"/>
      <c r="PRF45" s="37"/>
      <c r="PRG45" s="37"/>
      <c r="PRH45" s="37"/>
      <c r="PRI45" s="37"/>
      <c r="PRJ45" s="37"/>
      <c r="PRK45" s="37"/>
      <c r="PRL45" s="37"/>
      <c r="PRM45" s="37"/>
      <c r="PRN45" s="37"/>
      <c r="PRO45" s="37"/>
      <c r="PRP45" s="37"/>
      <c r="PRQ45" s="37"/>
      <c r="PRR45" s="37"/>
      <c r="PRS45" s="37"/>
      <c r="PRT45" s="37"/>
      <c r="PRU45" s="37"/>
      <c r="PRV45" s="37"/>
      <c r="PRW45" s="37"/>
      <c r="PRX45" s="37"/>
      <c r="PRY45" s="37"/>
      <c r="PRZ45" s="37"/>
      <c r="PSA45" s="37"/>
      <c r="PSB45" s="37"/>
      <c r="PSC45" s="37"/>
      <c r="PSD45" s="37"/>
      <c r="PSE45" s="37"/>
      <c r="PSF45" s="37"/>
      <c r="PSG45" s="37"/>
      <c r="PSH45" s="37"/>
      <c r="PSI45" s="37"/>
      <c r="PSJ45" s="37"/>
      <c r="PSK45" s="37"/>
      <c r="PSL45" s="37"/>
      <c r="PSM45" s="37"/>
      <c r="PSN45" s="37"/>
      <c r="PSO45" s="37"/>
      <c r="PSP45" s="37"/>
      <c r="PSQ45" s="37"/>
      <c r="PSR45" s="37"/>
      <c r="PSS45" s="37"/>
      <c r="PST45" s="37"/>
      <c r="PSU45" s="37"/>
      <c r="PSV45" s="37"/>
      <c r="PSW45" s="37"/>
      <c r="PSX45" s="37"/>
      <c r="PSY45" s="37"/>
      <c r="PSZ45" s="37"/>
      <c r="PTA45" s="37"/>
      <c r="PTB45" s="37"/>
      <c r="PTC45" s="37"/>
      <c r="PTD45" s="37"/>
      <c r="PTE45" s="37"/>
      <c r="PTF45" s="37"/>
      <c r="PTG45" s="37"/>
      <c r="PTH45" s="37"/>
      <c r="PTI45" s="37"/>
      <c r="PTJ45" s="37"/>
      <c r="PTK45" s="37"/>
      <c r="PTL45" s="37"/>
      <c r="PTM45" s="37"/>
      <c r="PTN45" s="37"/>
      <c r="PTO45" s="37"/>
      <c r="PTP45" s="37"/>
      <c r="PTQ45" s="37"/>
      <c r="PTR45" s="37"/>
      <c r="PTS45" s="37"/>
      <c r="PTT45" s="37"/>
      <c r="PTU45" s="37"/>
      <c r="PTV45" s="37"/>
      <c r="PTW45" s="37"/>
      <c r="PTX45" s="37"/>
      <c r="PTY45" s="37"/>
      <c r="PTZ45" s="37"/>
      <c r="PUA45" s="37"/>
      <c r="PUB45" s="37"/>
      <c r="PUC45" s="37"/>
      <c r="PUD45" s="37"/>
      <c r="PUE45" s="37"/>
      <c r="PUF45" s="37"/>
      <c r="PUG45" s="37"/>
      <c r="PUH45" s="37"/>
      <c r="PUI45" s="37"/>
      <c r="PUJ45" s="37"/>
      <c r="PUK45" s="37"/>
      <c r="PUL45" s="37"/>
      <c r="PUM45" s="37"/>
      <c r="PUN45" s="37"/>
      <c r="PUO45" s="37"/>
      <c r="PUP45" s="37"/>
      <c r="PUQ45" s="37"/>
      <c r="PUR45" s="37"/>
      <c r="PUS45" s="37"/>
      <c r="PUT45" s="37"/>
      <c r="PUU45" s="37"/>
      <c r="PUV45" s="37"/>
      <c r="PUW45" s="37"/>
      <c r="PUX45" s="37"/>
      <c r="PUY45" s="37"/>
      <c r="PUZ45" s="37"/>
      <c r="PVA45" s="37"/>
      <c r="PVB45" s="37"/>
      <c r="PVC45" s="37"/>
      <c r="PVD45" s="37"/>
      <c r="PVE45" s="37"/>
      <c r="PVF45" s="37"/>
      <c r="PVG45" s="37"/>
      <c r="PVH45" s="37"/>
      <c r="PVI45" s="37"/>
      <c r="PVJ45" s="37"/>
      <c r="PVK45" s="37"/>
      <c r="PVL45" s="37"/>
      <c r="PVM45" s="37"/>
      <c r="PVN45" s="37"/>
      <c r="PVO45" s="37"/>
      <c r="PVP45" s="37"/>
      <c r="PVQ45" s="37"/>
      <c r="PVR45" s="37"/>
      <c r="PVS45" s="37"/>
      <c r="PVT45" s="37"/>
      <c r="PVU45" s="37"/>
      <c r="PVV45" s="37"/>
      <c r="PVW45" s="37"/>
      <c r="PVX45" s="37"/>
      <c r="PVY45" s="37"/>
      <c r="PVZ45" s="37"/>
      <c r="PWA45" s="37"/>
      <c r="PWB45" s="37"/>
      <c r="PWC45" s="37"/>
      <c r="PWD45" s="37"/>
      <c r="PWE45" s="37"/>
      <c r="PWF45" s="37"/>
      <c r="PWG45" s="37"/>
      <c r="PWH45" s="37"/>
      <c r="PWI45" s="37"/>
      <c r="PWJ45" s="37"/>
      <c r="PWK45" s="37"/>
      <c r="PWL45" s="37"/>
      <c r="PWM45" s="37"/>
      <c r="PWN45" s="37"/>
      <c r="PWO45" s="37"/>
      <c r="PWP45" s="37"/>
      <c r="PWQ45" s="37"/>
      <c r="PWR45" s="37"/>
      <c r="PWS45" s="37"/>
      <c r="PWT45" s="37"/>
      <c r="PWU45" s="37"/>
      <c r="PWV45" s="37"/>
      <c r="PWW45" s="37"/>
      <c r="PWX45" s="37"/>
      <c r="PWY45" s="37"/>
      <c r="PWZ45" s="37"/>
      <c r="PXA45" s="37"/>
      <c r="PXB45" s="37"/>
      <c r="PXC45" s="37"/>
      <c r="PXD45" s="37"/>
      <c r="PXE45" s="37"/>
      <c r="PXF45" s="37"/>
      <c r="PXG45" s="37"/>
      <c r="PXH45" s="37"/>
      <c r="PXI45" s="37"/>
      <c r="PXJ45" s="37"/>
      <c r="PXK45" s="37"/>
      <c r="PXL45" s="37"/>
      <c r="PXM45" s="37"/>
      <c r="PXN45" s="37"/>
      <c r="PXO45" s="37"/>
      <c r="PXP45" s="37"/>
      <c r="PXQ45" s="37"/>
      <c r="PXR45" s="37"/>
      <c r="PXS45" s="37"/>
      <c r="PXT45" s="37"/>
      <c r="PXU45" s="37"/>
      <c r="PXV45" s="37"/>
      <c r="PXW45" s="37"/>
      <c r="PXX45" s="37"/>
      <c r="PXY45" s="37"/>
      <c r="PXZ45" s="37"/>
      <c r="PYA45" s="37"/>
      <c r="PYB45" s="37"/>
      <c r="PYC45" s="37"/>
      <c r="PYD45" s="37"/>
      <c r="PYE45" s="37"/>
      <c r="PYF45" s="37"/>
      <c r="PYG45" s="37"/>
      <c r="PYH45" s="37"/>
      <c r="PYI45" s="37"/>
      <c r="PYJ45" s="37"/>
      <c r="PYK45" s="37"/>
      <c r="PYL45" s="37"/>
      <c r="PYM45" s="37"/>
      <c r="PYN45" s="37"/>
      <c r="PYO45" s="37"/>
      <c r="PYP45" s="37"/>
      <c r="PYQ45" s="37"/>
      <c r="PYR45" s="37"/>
      <c r="PYS45" s="37"/>
      <c r="PYT45" s="37"/>
      <c r="PYU45" s="37"/>
      <c r="PYV45" s="37"/>
      <c r="PYW45" s="37"/>
      <c r="PYX45" s="37"/>
      <c r="PYY45" s="37"/>
      <c r="PYZ45" s="37"/>
      <c r="PZA45" s="37"/>
      <c r="PZB45" s="37"/>
      <c r="PZC45" s="37"/>
      <c r="PZD45" s="37"/>
      <c r="PZE45" s="37"/>
      <c r="PZF45" s="37"/>
      <c r="PZG45" s="37"/>
      <c r="PZH45" s="37"/>
      <c r="PZI45" s="37"/>
      <c r="PZJ45" s="37"/>
      <c r="PZK45" s="37"/>
      <c r="PZL45" s="37"/>
      <c r="PZM45" s="37"/>
      <c r="PZN45" s="37"/>
      <c r="PZO45" s="37"/>
      <c r="PZP45" s="37"/>
      <c r="PZQ45" s="37"/>
      <c r="PZR45" s="37"/>
      <c r="PZS45" s="37"/>
      <c r="PZT45" s="37"/>
      <c r="PZU45" s="37"/>
      <c r="PZV45" s="37"/>
      <c r="PZW45" s="37"/>
      <c r="PZX45" s="37"/>
      <c r="PZY45" s="37"/>
      <c r="PZZ45" s="37"/>
      <c r="QAA45" s="37"/>
      <c r="QAB45" s="37"/>
      <c r="QAC45" s="37"/>
      <c r="QAD45" s="37"/>
      <c r="QAE45" s="37"/>
      <c r="QAF45" s="37"/>
      <c r="QAG45" s="37"/>
      <c r="QAH45" s="37"/>
      <c r="QAI45" s="37"/>
      <c r="QAJ45" s="37"/>
      <c r="QAK45" s="37"/>
      <c r="QAL45" s="37"/>
      <c r="QAM45" s="37"/>
      <c r="QAN45" s="37"/>
      <c r="QAO45" s="37"/>
      <c r="QAP45" s="37"/>
      <c r="QAQ45" s="37"/>
      <c r="QAR45" s="37"/>
      <c r="QAS45" s="37"/>
      <c r="QAT45" s="37"/>
      <c r="QAU45" s="37"/>
      <c r="QAV45" s="37"/>
      <c r="QAW45" s="37"/>
      <c r="QAX45" s="37"/>
      <c r="QAY45" s="37"/>
      <c r="QAZ45" s="37"/>
      <c r="QBA45" s="37"/>
      <c r="QBB45" s="37"/>
      <c r="QBC45" s="37"/>
      <c r="QBD45" s="37"/>
      <c r="QBE45" s="37"/>
      <c r="QBF45" s="37"/>
      <c r="QBG45" s="37"/>
      <c r="QBH45" s="37"/>
      <c r="QBI45" s="37"/>
      <c r="QBJ45" s="37"/>
      <c r="QBK45" s="37"/>
      <c r="QBL45" s="37"/>
      <c r="QBM45" s="37"/>
      <c r="QBN45" s="37"/>
      <c r="QBO45" s="37"/>
      <c r="QBP45" s="37"/>
      <c r="QBQ45" s="37"/>
      <c r="QBR45" s="37"/>
      <c r="QBS45" s="37"/>
      <c r="QBT45" s="37"/>
      <c r="QBU45" s="37"/>
      <c r="QBV45" s="37"/>
      <c r="QBW45" s="37"/>
      <c r="QBX45" s="37"/>
      <c r="QBY45" s="37"/>
      <c r="QBZ45" s="37"/>
      <c r="QCA45" s="37"/>
      <c r="QCB45" s="37"/>
      <c r="QCC45" s="37"/>
      <c r="QCD45" s="37"/>
      <c r="QCE45" s="37"/>
      <c r="QCF45" s="37"/>
      <c r="QCG45" s="37"/>
      <c r="QCH45" s="37"/>
      <c r="QCI45" s="37"/>
      <c r="QCJ45" s="37"/>
      <c r="QCK45" s="37"/>
      <c r="QCL45" s="37"/>
      <c r="QCM45" s="37"/>
      <c r="QCN45" s="37"/>
      <c r="QCO45" s="37"/>
      <c r="QCP45" s="37"/>
      <c r="QCQ45" s="37"/>
      <c r="QCR45" s="37"/>
      <c r="QCS45" s="37"/>
      <c r="QCT45" s="37"/>
      <c r="QCU45" s="37"/>
      <c r="QCV45" s="37"/>
      <c r="QCW45" s="37"/>
      <c r="QCX45" s="37"/>
      <c r="QCY45" s="37"/>
      <c r="QCZ45" s="37"/>
      <c r="QDA45" s="37"/>
      <c r="QDB45" s="37"/>
      <c r="QDC45" s="37"/>
      <c r="QDD45" s="37"/>
      <c r="QDE45" s="37"/>
      <c r="QDF45" s="37"/>
      <c r="QDG45" s="37"/>
      <c r="QDH45" s="37"/>
      <c r="QDI45" s="37"/>
      <c r="QDJ45" s="37"/>
      <c r="QDK45" s="37"/>
      <c r="QDL45" s="37"/>
      <c r="QDM45" s="37"/>
      <c r="QDN45" s="37"/>
      <c r="QDO45" s="37"/>
      <c r="QDP45" s="37"/>
      <c r="QDQ45" s="37"/>
      <c r="QDR45" s="37"/>
      <c r="QDS45" s="37"/>
      <c r="QDT45" s="37"/>
      <c r="QDU45" s="37"/>
      <c r="QDV45" s="37"/>
      <c r="QDW45" s="37"/>
      <c r="QDX45" s="37"/>
      <c r="QDY45" s="37"/>
      <c r="QDZ45" s="37"/>
      <c r="QEA45" s="37"/>
      <c r="QEB45" s="37"/>
      <c r="QEC45" s="37"/>
      <c r="QED45" s="37"/>
      <c r="QEE45" s="37"/>
      <c r="QEF45" s="37"/>
      <c r="QEG45" s="37"/>
      <c r="QEH45" s="37"/>
      <c r="QEI45" s="37"/>
      <c r="QEJ45" s="37"/>
      <c r="QEK45" s="37"/>
      <c r="QEL45" s="37"/>
      <c r="QEM45" s="37"/>
      <c r="QEN45" s="37"/>
      <c r="QEO45" s="37"/>
      <c r="QEP45" s="37"/>
      <c r="QEQ45" s="37"/>
      <c r="QER45" s="37"/>
      <c r="QES45" s="37"/>
      <c r="QET45" s="37"/>
      <c r="QEU45" s="37"/>
      <c r="QEV45" s="37"/>
      <c r="QEW45" s="37"/>
      <c r="QEX45" s="37"/>
      <c r="QEY45" s="37"/>
      <c r="QEZ45" s="37"/>
      <c r="QFA45" s="37"/>
      <c r="QFB45" s="37"/>
      <c r="QFC45" s="37"/>
      <c r="QFD45" s="37"/>
      <c r="QFE45" s="37"/>
      <c r="QFF45" s="37"/>
      <c r="QFG45" s="37"/>
      <c r="QFH45" s="37"/>
      <c r="QFI45" s="37"/>
      <c r="QFJ45" s="37"/>
      <c r="QFK45" s="37"/>
      <c r="QFL45" s="37"/>
      <c r="QFM45" s="37"/>
      <c r="QFN45" s="37"/>
      <c r="QFO45" s="37"/>
      <c r="QFP45" s="37"/>
      <c r="QFQ45" s="37"/>
      <c r="QFR45" s="37"/>
      <c r="QFS45" s="37"/>
      <c r="QFT45" s="37"/>
      <c r="QFU45" s="37"/>
      <c r="QFV45" s="37"/>
      <c r="QFW45" s="37"/>
      <c r="QFX45" s="37"/>
      <c r="QFY45" s="37"/>
      <c r="QFZ45" s="37"/>
      <c r="QGA45" s="37"/>
      <c r="QGB45" s="37"/>
      <c r="QGC45" s="37"/>
      <c r="QGD45" s="37"/>
      <c r="QGE45" s="37"/>
      <c r="QGF45" s="37"/>
      <c r="QGG45" s="37"/>
      <c r="QGH45" s="37"/>
      <c r="QGI45" s="37"/>
      <c r="QGJ45" s="37"/>
      <c r="QGK45" s="37"/>
      <c r="QGL45" s="37"/>
      <c r="QGM45" s="37"/>
      <c r="QGN45" s="37"/>
      <c r="QGO45" s="37"/>
      <c r="QGP45" s="37"/>
      <c r="QGQ45" s="37"/>
      <c r="QGR45" s="37"/>
      <c r="QGS45" s="37"/>
      <c r="QGT45" s="37"/>
      <c r="QGU45" s="37"/>
      <c r="QGV45" s="37"/>
      <c r="QGW45" s="37"/>
      <c r="QGX45" s="37"/>
      <c r="QGY45" s="37"/>
      <c r="QGZ45" s="37"/>
      <c r="QHA45" s="37"/>
      <c r="QHB45" s="37"/>
      <c r="QHC45" s="37"/>
      <c r="QHD45" s="37"/>
      <c r="QHE45" s="37"/>
      <c r="QHF45" s="37"/>
      <c r="QHG45" s="37"/>
      <c r="QHH45" s="37"/>
      <c r="QHI45" s="37"/>
      <c r="QHJ45" s="37"/>
      <c r="QHK45" s="37"/>
      <c r="QHL45" s="37"/>
      <c r="QHM45" s="37"/>
      <c r="QHN45" s="37"/>
      <c r="QHO45" s="37"/>
      <c r="QHP45" s="37"/>
      <c r="QHQ45" s="37"/>
      <c r="QHR45" s="37"/>
      <c r="QHS45" s="37"/>
      <c r="QHT45" s="37"/>
      <c r="QHU45" s="37"/>
      <c r="QHV45" s="37"/>
      <c r="QHW45" s="37"/>
      <c r="QHX45" s="37"/>
      <c r="QHY45" s="37"/>
      <c r="QHZ45" s="37"/>
      <c r="QIA45" s="37"/>
      <c r="QIB45" s="37"/>
      <c r="QIC45" s="37"/>
      <c r="QID45" s="37"/>
      <c r="QIE45" s="37"/>
      <c r="QIF45" s="37"/>
      <c r="QIG45" s="37"/>
      <c r="QIH45" s="37"/>
      <c r="QII45" s="37"/>
      <c r="QIJ45" s="37"/>
      <c r="QIK45" s="37"/>
      <c r="QIL45" s="37"/>
      <c r="QIM45" s="37"/>
      <c r="QIN45" s="37"/>
      <c r="QIO45" s="37"/>
      <c r="QIP45" s="37"/>
      <c r="QIQ45" s="37"/>
      <c r="QIR45" s="37"/>
      <c r="QIS45" s="37"/>
      <c r="QIT45" s="37"/>
      <c r="QIU45" s="37"/>
      <c r="QIV45" s="37"/>
      <c r="QIW45" s="37"/>
      <c r="QIX45" s="37"/>
      <c r="QIY45" s="37"/>
      <c r="QIZ45" s="37"/>
      <c r="QJA45" s="37"/>
      <c r="QJB45" s="37"/>
      <c r="QJC45" s="37"/>
      <c r="QJD45" s="37"/>
      <c r="QJE45" s="37"/>
      <c r="QJF45" s="37"/>
      <c r="QJG45" s="37"/>
      <c r="QJH45" s="37"/>
      <c r="QJI45" s="37"/>
      <c r="QJJ45" s="37"/>
      <c r="QJK45" s="37"/>
      <c r="QJL45" s="37"/>
      <c r="QJM45" s="37"/>
      <c r="QJN45" s="37"/>
      <c r="QJO45" s="37"/>
      <c r="QJP45" s="37"/>
      <c r="QJQ45" s="37"/>
      <c r="QJR45" s="37"/>
      <c r="QJS45" s="37"/>
      <c r="QJT45" s="37"/>
      <c r="QJU45" s="37"/>
      <c r="QJV45" s="37"/>
      <c r="QJW45" s="37"/>
      <c r="QJX45" s="37"/>
      <c r="QJY45" s="37"/>
      <c r="QJZ45" s="37"/>
      <c r="QKA45" s="37"/>
      <c r="QKB45" s="37"/>
      <c r="QKC45" s="37"/>
      <c r="QKD45" s="37"/>
      <c r="QKE45" s="37"/>
      <c r="QKF45" s="37"/>
      <c r="QKG45" s="37"/>
      <c r="QKH45" s="37"/>
      <c r="QKI45" s="37"/>
      <c r="QKJ45" s="37"/>
      <c r="QKK45" s="37"/>
      <c r="QKL45" s="37"/>
      <c r="QKM45" s="37"/>
      <c r="QKN45" s="37"/>
      <c r="QKO45" s="37"/>
      <c r="QKP45" s="37"/>
      <c r="QKQ45" s="37"/>
      <c r="QKR45" s="37"/>
      <c r="QKS45" s="37"/>
      <c r="QKT45" s="37"/>
      <c r="QKU45" s="37"/>
      <c r="QKV45" s="37"/>
      <c r="QKW45" s="37"/>
      <c r="QKX45" s="37"/>
      <c r="QKY45" s="37"/>
      <c r="QKZ45" s="37"/>
      <c r="QLA45" s="37"/>
      <c r="QLB45" s="37"/>
      <c r="QLC45" s="37"/>
      <c r="QLD45" s="37"/>
      <c r="QLE45" s="37"/>
      <c r="QLF45" s="37"/>
      <c r="QLG45" s="37"/>
      <c r="QLH45" s="37"/>
      <c r="QLI45" s="37"/>
      <c r="QLJ45" s="37"/>
      <c r="QLK45" s="37"/>
      <c r="QLL45" s="37"/>
      <c r="QLM45" s="37"/>
      <c r="QLN45" s="37"/>
      <c r="QLO45" s="37"/>
      <c r="QLP45" s="37"/>
      <c r="QLQ45" s="37"/>
      <c r="QLR45" s="37"/>
      <c r="QLS45" s="37"/>
      <c r="QLT45" s="37"/>
      <c r="QLU45" s="37"/>
      <c r="QLV45" s="37"/>
      <c r="QLW45" s="37"/>
      <c r="QLX45" s="37"/>
      <c r="QLY45" s="37"/>
      <c r="QLZ45" s="37"/>
      <c r="QMA45" s="37"/>
      <c r="QMB45" s="37"/>
      <c r="QMC45" s="37"/>
      <c r="QMD45" s="37"/>
      <c r="QME45" s="37"/>
      <c r="QMF45" s="37"/>
      <c r="QMG45" s="37"/>
      <c r="QMH45" s="37"/>
      <c r="QMI45" s="37"/>
      <c r="QMJ45" s="37"/>
      <c r="QMK45" s="37"/>
      <c r="QML45" s="37"/>
      <c r="QMM45" s="37"/>
      <c r="QMN45" s="37"/>
      <c r="QMO45" s="37"/>
      <c r="QMP45" s="37"/>
      <c r="QMQ45" s="37"/>
      <c r="QMR45" s="37"/>
      <c r="QMS45" s="37"/>
      <c r="QMT45" s="37"/>
      <c r="QMU45" s="37"/>
      <c r="QMV45" s="37"/>
      <c r="QMW45" s="37"/>
      <c r="QMX45" s="37"/>
      <c r="QMY45" s="37"/>
      <c r="QMZ45" s="37"/>
      <c r="QNA45" s="37"/>
      <c r="QNB45" s="37"/>
      <c r="QNC45" s="37"/>
      <c r="QND45" s="37"/>
      <c r="QNE45" s="37"/>
      <c r="QNF45" s="37"/>
      <c r="QNG45" s="37"/>
      <c r="QNH45" s="37"/>
      <c r="QNI45" s="37"/>
      <c r="QNJ45" s="37"/>
      <c r="QNK45" s="37"/>
      <c r="QNL45" s="37"/>
      <c r="QNM45" s="37"/>
      <c r="QNN45" s="37"/>
      <c r="QNO45" s="37"/>
      <c r="QNP45" s="37"/>
      <c r="QNQ45" s="37"/>
      <c r="QNR45" s="37"/>
      <c r="QNS45" s="37"/>
      <c r="QNT45" s="37"/>
      <c r="QNU45" s="37"/>
      <c r="QNV45" s="37"/>
      <c r="QNW45" s="37"/>
      <c r="QNX45" s="37"/>
      <c r="QNY45" s="37"/>
      <c r="QNZ45" s="37"/>
      <c r="QOA45" s="37"/>
      <c r="QOB45" s="37"/>
      <c r="QOC45" s="37"/>
      <c r="QOD45" s="37"/>
      <c r="QOE45" s="37"/>
      <c r="QOF45" s="37"/>
      <c r="QOG45" s="37"/>
      <c r="QOH45" s="37"/>
      <c r="QOI45" s="37"/>
      <c r="QOJ45" s="37"/>
      <c r="QOK45" s="37"/>
      <c r="QOL45" s="37"/>
      <c r="QOM45" s="37"/>
      <c r="QON45" s="37"/>
      <c r="QOO45" s="37"/>
      <c r="QOP45" s="37"/>
      <c r="QOQ45" s="37"/>
      <c r="QOR45" s="37"/>
      <c r="QOS45" s="37"/>
      <c r="QOT45" s="37"/>
      <c r="QOU45" s="37"/>
      <c r="QOV45" s="37"/>
      <c r="QOW45" s="37"/>
      <c r="QOX45" s="37"/>
      <c r="QOY45" s="37"/>
      <c r="QOZ45" s="37"/>
      <c r="QPA45" s="37"/>
      <c r="QPB45" s="37"/>
      <c r="QPC45" s="37"/>
      <c r="QPD45" s="37"/>
      <c r="QPE45" s="37"/>
      <c r="QPF45" s="37"/>
      <c r="QPG45" s="37"/>
      <c r="QPH45" s="37"/>
      <c r="QPI45" s="37"/>
      <c r="QPJ45" s="37"/>
      <c r="QPK45" s="37"/>
      <c r="QPL45" s="37"/>
      <c r="QPM45" s="37"/>
      <c r="QPN45" s="37"/>
      <c r="QPO45" s="37"/>
      <c r="QPP45" s="37"/>
      <c r="QPQ45" s="37"/>
      <c r="QPR45" s="37"/>
      <c r="QPS45" s="37"/>
      <c r="QPT45" s="37"/>
      <c r="QPU45" s="37"/>
      <c r="QPV45" s="37"/>
      <c r="QPW45" s="37"/>
      <c r="QPX45" s="37"/>
      <c r="QPY45" s="37"/>
      <c r="QPZ45" s="37"/>
      <c r="QQA45" s="37"/>
      <c r="QQB45" s="37"/>
      <c r="QQC45" s="37"/>
      <c r="QQD45" s="37"/>
      <c r="QQE45" s="37"/>
      <c r="QQF45" s="37"/>
      <c r="QQG45" s="37"/>
      <c r="QQH45" s="37"/>
      <c r="QQI45" s="37"/>
      <c r="QQJ45" s="37"/>
      <c r="QQK45" s="37"/>
      <c r="QQL45" s="37"/>
      <c r="QQM45" s="37"/>
      <c r="QQN45" s="37"/>
      <c r="QQO45" s="37"/>
      <c r="QQP45" s="37"/>
      <c r="QQQ45" s="37"/>
      <c r="QQR45" s="37"/>
      <c r="QQS45" s="37"/>
      <c r="QQT45" s="37"/>
      <c r="QQU45" s="37"/>
      <c r="QQV45" s="37"/>
      <c r="QQW45" s="37"/>
      <c r="QQX45" s="37"/>
      <c r="QQY45" s="37"/>
      <c r="QQZ45" s="37"/>
      <c r="QRA45" s="37"/>
      <c r="QRB45" s="37"/>
      <c r="QRC45" s="37"/>
      <c r="QRD45" s="37"/>
      <c r="QRE45" s="37"/>
      <c r="QRF45" s="37"/>
      <c r="QRG45" s="37"/>
      <c r="QRH45" s="37"/>
      <c r="QRI45" s="37"/>
      <c r="QRJ45" s="37"/>
      <c r="QRK45" s="37"/>
      <c r="QRL45" s="37"/>
      <c r="QRM45" s="37"/>
      <c r="QRN45" s="37"/>
      <c r="QRO45" s="37"/>
      <c r="QRP45" s="37"/>
      <c r="QRQ45" s="37"/>
      <c r="QRR45" s="37"/>
      <c r="QRS45" s="37"/>
      <c r="QRT45" s="37"/>
      <c r="QRU45" s="37"/>
      <c r="QRV45" s="37"/>
      <c r="QRW45" s="37"/>
      <c r="QRX45" s="37"/>
      <c r="QRY45" s="37"/>
      <c r="QRZ45" s="37"/>
      <c r="QSA45" s="37"/>
      <c r="QSB45" s="37"/>
      <c r="QSC45" s="37"/>
      <c r="QSD45" s="37"/>
      <c r="QSE45" s="37"/>
      <c r="QSF45" s="37"/>
      <c r="QSG45" s="37"/>
      <c r="QSH45" s="37"/>
      <c r="QSI45" s="37"/>
      <c r="QSJ45" s="37"/>
      <c r="QSK45" s="37"/>
      <c r="QSL45" s="37"/>
      <c r="QSM45" s="37"/>
      <c r="QSN45" s="37"/>
      <c r="QSO45" s="37"/>
      <c r="QSP45" s="37"/>
      <c r="QSQ45" s="37"/>
      <c r="QSR45" s="37"/>
      <c r="QSS45" s="37"/>
      <c r="QST45" s="37"/>
      <c r="QSU45" s="37"/>
      <c r="QSV45" s="37"/>
      <c r="QSW45" s="37"/>
      <c r="QSX45" s="37"/>
      <c r="QSY45" s="37"/>
      <c r="QSZ45" s="37"/>
      <c r="QTA45" s="37"/>
      <c r="QTB45" s="37"/>
      <c r="QTC45" s="37"/>
      <c r="QTD45" s="37"/>
      <c r="QTE45" s="37"/>
      <c r="QTF45" s="37"/>
      <c r="QTG45" s="37"/>
      <c r="QTH45" s="37"/>
      <c r="QTI45" s="37"/>
      <c r="QTJ45" s="37"/>
      <c r="QTK45" s="37"/>
      <c r="QTL45" s="37"/>
      <c r="QTM45" s="37"/>
      <c r="QTN45" s="37"/>
      <c r="QTO45" s="37"/>
      <c r="QTP45" s="37"/>
      <c r="QTQ45" s="37"/>
      <c r="QTR45" s="37"/>
      <c r="QTS45" s="37"/>
      <c r="QTT45" s="37"/>
      <c r="QTU45" s="37"/>
      <c r="QTV45" s="37"/>
      <c r="QTW45" s="37"/>
      <c r="QTX45" s="37"/>
      <c r="QTY45" s="37"/>
      <c r="QTZ45" s="37"/>
      <c r="QUA45" s="37"/>
      <c r="QUB45" s="37"/>
      <c r="QUC45" s="37"/>
      <c r="QUD45" s="37"/>
      <c r="QUE45" s="37"/>
      <c r="QUF45" s="37"/>
      <c r="QUG45" s="37"/>
      <c r="QUH45" s="37"/>
      <c r="QUI45" s="37"/>
      <c r="QUJ45" s="37"/>
      <c r="QUK45" s="37"/>
      <c r="QUL45" s="37"/>
      <c r="QUM45" s="37"/>
      <c r="QUN45" s="37"/>
      <c r="QUO45" s="37"/>
      <c r="QUP45" s="37"/>
      <c r="QUQ45" s="37"/>
      <c r="QUR45" s="37"/>
      <c r="QUS45" s="37"/>
      <c r="QUT45" s="37"/>
      <c r="QUU45" s="37"/>
      <c r="QUV45" s="37"/>
      <c r="QUW45" s="37"/>
      <c r="QUX45" s="37"/>
      <c r="QUY45" s="37"/>
      <c r="QUZ45" s="37"/>
      <c r="QVA45" s="37"/>
      <c r="QVB45" s="37"/>
      <c r="QVC45" s="37"/>
      <c r="QVD45" s="37"/>
      <c r="QVE45" s="37"/>
      <c r="QVF45" s="37"/>
      <c r="QVG45" s="37"/>
      <c r="QVH45" s="37"/>
      <c r="QVI45" s="37"/>
      <c r="QVJ45" s="37"/>
      <c r="QVK45" s="37"/>
      <c r="QVL45" s="37"/>
      <c r="QVM45" s="37"/>
      <c r="QVN45" s="37"/>
      <c r="QVO45" s="37"/>
      <c r="QVP45" s="37"/>
      <c r="QVQ45" s="37"/>
      <c r="QVR45" s="37"/>
      <c r="QVS45" s="37"/>
      <c r="QVT45" s="37"/>
      <c r="QVU45" s="37"/>
      <c r="QVV45" s="37"/>
      <c r="QVW45" s="37"/>
      <c r="QVX45" s="37"/>
      <c r="QVY45" s="37"/>
      <c r="QVZ45" s="37"/>
      <c r="QWA45" s="37"/>
      <c r="QWB45" s="37"/>
      <c r="QWC45" s="37"/>
      <c r="QWD45" s="37"/>
      <c r="QWE45" s="37"/>
      <c r="QWF45" s="37"/>
      <c r="QWG45" s="37"/>
      <c r="QWH45" s="37"/>
      <c r="QWI45" s="37"/>
      <c r="QWJ45" s="37"/>
      <c r="QWK45" s="37"/>
      <c r="QWL45" s="37"/>
      <c r="QWM45" s="37"/>
      <c r="QWN45" s="37"/>
      <c r="QWO45" s="37"/>
      <c r="QWP45" s="37"/>
      <c r="QWQ45" s="37"/>
      <c r="QWR45" s="37"/>
      <c r="QWS45" s="37"/>
      <c r="QWT45" s="37"/>
      <c r="QWU45" s="37"/>
      <c r="QWV45" s="37"/>
      <c r="QWW45" s="37"/>
      <c r="QWX45" s="37"/>
      <c r="QWY45" s="37"/>
      <c r="QWZ45" s="37"/>
      <c r="QXA45" s="37"/>
      <c r="QXB45" s="37"/>
      <c r="QXC45" s="37"/>
      <c r="QXD45" s="37"/>
      <c r="QXE45" s="37"/>
      <c r="QXF45" s="37"/>
      <c r="QXG45" s="37"/>
      <c r="QXH45" s="37"/>
      <c r="QXI45" s="37"/>
      <c r="QXJ45" s="37"/>
      <c r="QXK45" s="37"/>
      <c r="QXL45" s="37"/>
      <c r="QXM45" s="37"/>
      <c r="QXN45" s="37"/>
      <c r="QXO45" s="37"/>
      <c r="QXP45" s="37"/>
      <c r="QXQ45" s="37"/>
      <c r="QXR45" s="37"/>
      <c r="QXS45" s="37"/>
      <c r="QXT45" s="37"/>
      <c r="QXU45" s="37"/>
      <c r="QXV45" s="37"/>
      <c r="QXW45" s="37"/>
      <c r="QXX45" s="37"/>
      <c r="QXY45" s="37"/>
      <c r="QXZ45" s="37"/>
      <c r="QYA45" s="37"/>
      <c r="QYB45" s="37"/>
      <c r="QYC45" s="37"/>
      <c r="QYD45" s="37"/>
      <c r="QYE45" s="37"/>
      <c r="QYF45" s="37"/>
      <c r="QYG45" s="37"/>
      <c r="QYH45" s="37"/>
      <c r="QYI45" s="37"/>
      <c r="QYJ45" s="37"/>
      <c r="QYK45" s="37"/>
      <c r="QYL45" s="37"/>
      <c r="QYM45" s="37"/>
      <c r="QYN45" s="37"/>
      <c r="QYO45" s="37"/>
      <c r="QYP45" s="37"/>
      <c r="QYQ45" s="37"/>
      <c r="QYR45" s="37"/>
      <c r="QYS45" s="37"/>
      <c r="QYT45" s="37"/>
      <c r="QYU45" s="37"/>
      <c r="QYV45" s="37"/>
      <c r="QYW45" s="37"/>
      <c r="QYX45" s="37"/>
      <c r="QYY45" s="37"/>
      <c r="QYZ45" s="37"/>
      <c r="QZA45" s="37"/>
      <c r="QZB45" s="37"/>
      <c r="QZC45" s="37"/>
      <c r="QZD45" s="37"/>
      <c r="QZE45" s="37"/>
      <c r="QZF45" s="37"/>
      <c r="QZG45" s="37"/>
      <c r="QZH45" s="37"/>
      <c r="QZI45" s="37"/>
      <c r="QZJ45" s="37"/>
      <c r="QZK45" s="37"/>
      <c r="QZL45" s="37"/>
      <c r="QZM45" s="37"/>
      <c r="QZN45" s="37"/>
      <c r="QZO45" s="37"/>
      <c r="QZP45" s="37"/>
      <c r="QZQ45" s="37"/>
      <c r="QZR45" s="37"/>
      <c r="QZS45" s="37"/>
      <c r="QZT45" s="37"/>
      <c r="QZU45" s="37"/>
      <c r="QZV45" s="37"/>
      <c r="QZW45" s="37"/>
      <c r="QZX45" s="37"/>
      <c r="QZY45" s="37"/>
      <c r="QZZ45" s="37"/>
      <c r="RAA45" s="37"/>
      <c r="RAB45" s="37"/>
      <c r="RAC45" s="37"/>
      <c r="RAD45" s="37"/>
      <c r="RAE45" s="37"/>
      <c r="RAF45" s="37"/>
      <c r="RAG45" s="37"/>
      <c r="RAH45" s="37"/>
      <c r="RAI45" s="37"/>
      <c r="RAJ45" s="37"/>
      <c r="RAK45" s="37"/>
      <c r="RAL45" s="37"/>
      <c r="RAM45" s="37"/>
      <c r="RAN45" s="37"/>
      <c r="RAO45" s="37"/>
      <c r="RAP45" s="37"/>
      <c r="RAQ45" s="37"/>
      <c r="RAR45" s="37"/>
      <c r="RAS45" s="37"/>
      <c r="RAT45" s="37"/>
      <c r="RAU45" s="37"/>
      <c r="RAV45" s="37"/>
      <c r="RAW45" s="37"/>
      <c r="RAX45" s="37"/>
      <c r="RAY45" s="37"/>
      <c r="RAZ45" s="37"/>
      <c r="RBA45" s="37"/>
      <c r="RBB45" s="37"/>
      <c r="RBC45" s="37"/>
      <c r="RBD45" s="37"/>
      <c r="RBE45" s="37"/>
      <c r="RBF45" s="37"/>
      <c r="RBG45" s="37"/>
      <c r="RBH45" s="37"/>
      <c r="RBI45" s="37"/>
      <c r="RBJ45" s="37"/>
      <c r="RBK45" s="37"/>
      <c r="RBL45" s="37"/>
      <c r="RBM45" s="37"/>
      <c r="RBN45" s="37"/>
      <c r="RBO45" s="37"/>
      <c r="RBP45" s="37"/>
      <c r="RBQ45" s="37"/>
      <c r="RBR45" s="37"/>
      <c r="RBS45" s="37"/>
      <c r="RBT45" s="37"/>
      <c r="RBU45" s="37"/>
      <c r="RBV45" s="37"/>
      <c r="RBW45" s="37"/>
      <c r="RBX45" s="37"/>
      <c r="RBY45" s="37"/>
      <c r="RBZ45" s="37"/>
      <c r="RCA45" s="37"/>
      <c r="RCB45" s="37"/>
      <c r="RCC45" s="37"/>
      <c r="RCD45" s="37"/>
      <c r="RCE45" s="37"/>
      <c r="RCF45" s="37"/>
      <c r="RCG45" s="37"/>
      <c r="RCH45" s="37"/>
      <c r="RCI45" s="37"/>
      <c r="RCJ45" s="37"/>
      <c r="RCK45" s="37"/>
      <c r="RCL45" s="37"/>
      <c r="RCM45" s="37"/>
      <c r="RCN45" s="37"/>
      <c r="RCO45" s="37"/>
      <c r="RCP45" s="37"/>
      <c r="RCQ45" s="37"/>
      <c r="RCR45" s="37"/>
      <c r="RCS45" s="37"/>
      <c r="RCT45" s="37"/>
      <c r="RCU45" s="37"/>
      <c r="RCV45" s="37"/>
      <c r="RCW45" s="37"/>
      <c r="RCX45" s="37"/>
      <c r="RCY45" s="37"/>
      <c r="RCZ45" s="37"/>
      <c r="RDA45" s="37"/>
      <c r="RDB45" s="37"/>
      <c r="RDC45" s="37"/>
      <c r="RDD45" s="37"/>
      <c r="RDE45" s="37"/>
      <c r="RDF45" s="37"/>
      <c r="RDG45" s="37"/>
      <c r="RDH45" s="37"/>
      <c r="RDI45" s="37"/>
      <c r="RDJ45" s="37"/>
      <c r="RDK45" s="37"/>
      <c r="RDL45" s="37"/>
      <c r="RDM45" s="37"/>
      <c r="RDN45" s="37"/>
      <c r="RDO45" s="37"/>
      <c r="RDP45" s="37"/>
      <c r="RDQ45" s="37"/>
      <c r="RDR45" s="37"/>
      <c r="RDS45" s="37"/>
      <c r="RDT45" s="37"/>
      <c r="RDU45" s="37"/>
      <c r="RDV45" s="37"/>
      <c r="RDW45" s="37"/>
      <c r="RDX45" s="37"/>
      <c r="RDY45" s="37"/>
      <c r="RDZ45" s="37"/>
      <c r="REA45" s="37"/>
      <c r="REB45" s="37"/>
      <c r="REC45" s="37"/>
      <c r="RED45" s="37"/>
      <c r="REE45" s="37"/>
      <c r="REF45" s="37"/>
      <c r="REG45" s="37"/>
      <c r="REH45" s="37"/>
      <c r="REI45" s="37"/>
      <c r="REJ45" s="37"/>
      <c r="REK45" s="37"/>
      <c r="REL45" s="37"/>
      <c r="REM45" s="37"/>
      <c r="REN45" s="37"/>
      <c r="REO45" s="37"/>
      <c r="REP45" s="37"/>
      <c r="REQ45" s="37"/>
      <c r="RER45" s="37"/>
      <c r="RES45" s="37"/>
      <c r="RET45" s="37"/>
      <c r="REU45" s="37"/>
      <c r="REV45" s="37"/>
      <c r="REW45" s="37"/>
      <c r="REX45" s="37"/>
      <c r="REY45" s="37"/>
      <c r="REZ45" s="37"/>
      <c r="RFA45" s="37"/>
      <c r="RFB45" s="37"/>
      <c r="RFC45" s="37"/>
      <c r="RFD45" s="37"/>
      <c r="RFE45" s="37"/>
      <c r="RFF45" s="37"/>
      <c r="RFG45" s="37"/>
      <c r="RFH45" s="37"/>
      <c r="RFI45" s="37"/>
      <c r="RFJ45" s="37"/>
      <c r="RFK45" s="37"/>
      <c r="RFL45" s="37"/>
      <c r="RFM45" s="37"/>
      <c r="RFN45" s="37"/>
      <c r="RFO45" s="37"/>
      <c r="RFP45" s="37"/>
      <c r="RFQ45" s="37"/>
      <c r="RFR45" s="37"/>
      <c r="RFS45" s="37"/>
      <c r="RFT45" s="37"/>
      <c r="RFU45" s="37"/>
      <c r="RFV45" s="37"/>
      <c r="RFW45" s="37"/>
      <c r="RFX45" s="37"/>
      <c r="RFY45" s="37"/>
      <c r="RFZ45" s="37"/>
      <c r="RGA45" s="37"/>
      <c r="RGB45" s="37"/>
      <c r="RGC45" s="37"/>
      <c r="RGD45" s="37"/>
      <c r="RGE45" s="37"/>
      <c r="RGF45" s="37"/>
      <c r="RGG45" s="37"/>
      <c r="RGH45" s="37"/>
      <c r="RGI45" s="37"/>
      <c r="RGJ45" s="37"/>
      <c r="RGK45" s="37"/>
      <c r="RGL45" s="37"/>
      <c r="RGM45" s="37"/>
      <c r="RGN45" s="37"/>
      <c r="RGO45" s="37"/>
      <c r="RGP45" s="37"/>
      <c r="RGQ45" s="37"/>
      <c r="RGR45" s="37"/>
      <c r="RGS45" s="37"/>
      <c r="RGT45" s="37"/>
      <c r="RGU45" s="37"/>
      <c r="RGV45" s="37"/>
      <c r="RGW45" s="37"/>
      <c r="RGX45" s="37"/>
      <c r="RGY45" s="37"/>
      <c r="RGZ45" s="37"/>
      <c r="RHA45" s="37"/>
      <c r="RHB45" s="37"/>
      <c r="RHC45" s="37"/>
      <c r="RHD45" s="37"/>
      <c r="RHE45" s="37"/>
      <c r="RHF45" s="37"/>
      <c r="RHG45" s="37"/>
      <c r="RHH45" s="37"/>
      <c r="RHI45" s="37"/>
      <c r="RHJ45" s="37"/>
      <c r="RHK45" s="37"/>
      <c r="RHL45" s="37"/>
      <c r="RHM45" s="37"/>
      <c r="RHN45" s="37"/>
      <c r="RHO45" s="37"/>
      <c r="RHP45" s="37"/>
      <c r="RHQ45" s="37"/>
      <c r="RHR45" s="37"/>
      <c r="RHS45" s="37"/>
      <c r="RHT45" s="37"/>
      <c r="RHU45" s="37"/>
      <c r="RHV45" s="37"/>
      <c r="RHW45" s="37"/>
      <c r="RHX45" s="37"/>
      <c r="RHY45" s="37"/>
      <c r="RHZ45" s="37"/>
      <c r="RIA45" s="37"/>
      <c r="RIB45" s="37"/>
      <c r="RIC45" s="37"/>
      <c r="RID45" s="37"/>
      <c r="RIE45" s="37"/>
      <c r="RIF45" s="37"/>
      <c r="RIG45" s="37"/>
      <c r="RIH45" s="37"/>
      <c r="RII45" s="37"/>
      <c r="RIJ45" s="37"/>
      <c r="RIK45" s="37"/>
      <c r="RIL45" s="37"/>
      <c r="RIM45" s="37"/>
      <c r="RIN45" s="37"/>
      <c r="RIO45" s="37"/>
      <c r="RIP45" s="37"/>
      <c r="RIQ45" s="37"/>
      <c r="RIR45" s="37"/>
      <c r="RIS45" s="37"/>
      <c r="RIT45" s="37"/>
      <c r="RIU45" s="37"/>
      <c r="RIV45" s="37"/>
      <c r="RIW45" s="37"/>
      <c r="RIX45" s="37"/>
      <c r="RIY45" s="37"/>
      <c r="RIZ45" s="37"/>
      <c r="RJA45" s="37"/>
      <c r="RJB45" s="37"/>
      <c r="RJC45" s="37"/>
      <c r="RJD45" s="37"/>
      <c r="RJE45" s="37"/>
      <c r="RJF45" s="37"/>
      <c r="RJG45" s="37"/>
      <c r="RJH45" s="37"/>
      <c r="RJI45" s="37"/>
      <c r="RJJ45" s="37"/>
      <c r="RJK45" s="37"/>
      <c r="RJL45" s="37"/>
      <c r="RJM45" s="37"/>
      <c r="RJN45" s="37"/>
      <c r="RJO45" s="37"/>
      <c r="RJP45" s="37"/>
      <c r="RJQ45" s="37"/>
      <c r="RJR45" s="37"/>
      <c r="RJS45" s="37"/>
      <c r="RJT45" s="37"/>
      <c r="RJU45" s="37"/>
      <c r="RJV45" s="37"/>
      <c r="RJW45" s="37"/>
      <c r="RJX45" s="37"/>
      <c r="RJY45" s="37"/>
      <c r="RJZ45" s="37"/>
      <c r="RKA45" s="37"/>
      <c r="RKB45" s="37"/>
      <c r="RKC45" s="37"/>
      <c r="RKD45" s="37"/>
      <c r="RKE45" s="37"/>
      <c r="RKF45" s="37"/>
      <c r="RKG45" s="37"/>
      <c r="RKH45" s="37"/>
      <c r="RKI45" s="37"/>
      <c r="RKJ45" s="37"/>
      <c r="RKK45" s="37"/>
      <c r="RKL45" s="37"/>
      <c r="RKM45" s="37"/>
      <c r="RKN45" s="37"/>
      <c r="RKO45" s="37"/>
      <c r="RKP45" s="37"/>
      <c r="RKQ45" s="37"/>
      <c r="RKR45" s="37"/>
      <c r="RKS45" s="37"/>
      <c r="RKT45" s="37"/>
      <c r="RKU45" s="37"/>
      <c r="RKV45" s="37"/>
      <c r="RKW45" s="37"/>
      <c r="RKX45" s="37"/>
      <c r="RKY45" s="37"/>
      <c r="RKZ45" s="37"/>
      <c r="RLA45" s="37"/>
      <c r="RLB45" s="37"/>
      <c r="RLC45" s="37"/>
      <c r="RLD45" s="37"/>
      <c r="RLE45" s="37"/>
      <c r="RLF45" s="37"/>
      <c r="RLG45" s="37"/>
      <c r="RLH45" s="37"/>
      <c r="RLI45" s="37"/>
      <c r="RLJ45" s="37"/>
      <c r="RLK45" s="37"/>
      <c r="RLL45" s="37"/>
      <c r="RLM45" s="37"/>
      <c r="RLN45" s="37"/>
      <c r="RLO45" s="37"/>
      <c r="RLP45" s="37"/>
      <c r="RLQ45" s="37"/>
      <c r="RLR45" s="37"/>
      <c r="RLS45" s="37"/>
      <c r="RLT45" s="37"/>
      <c r="RLU45" s="37"/>
      <c r="RLV45" s="37"/>
      <c r="RLW45" s="37"/>
      <c r="RLX45" s="37"/>
      <c r="RLY45" s="37"/>
      <c r="RLZ45" s="37"/>
      <c r="RMA45" s="37"/>
      <c r="RMB45" s="37"/>
      <c r="RMC45" s="37"/>
      <c r="RMD45" s="37"/>
      <c r="RME45" s="37"/>
      <c r="RMF45" s="37"/>
      <c r="RMG45" s="37"/>
      <c r="RMH45" s="37"/>
      <c r="RMI45" s="37"/>
      <c r="RMJ45" s="37"/>
      <c r="RMK45" s="37"/>
      <c r="RML45" s="37"/>
      <c r="RMM45" s="37"/>
      <c r="RMN45" s="37"/>
      <c r="RMO45" s="37"/>
      <c r="RMP45" s="37"/>
      <c r="RMQ45" s="37"/>
      <c r="RMR45" s="37"/>
      <c r="RMS45" s="37"/>
      <c r="RMT45" s="37"/>
      <c r="RMU45" s="37"/>
      <c r="RMV45" s="37"/>
      <c r="RMW45" s="37"/>
      <c r="RMX45" s="37"/>
      <c r="RMY45" s="37"/>
      <c r="RMZ45" s="37"/>
      <c r="RNA45" s="37"/>
      <c r="RNB45" s="37"/>
      <c r="RNC45" s="37"/>
      <c r="RND45" s="37"/>
      <c r="RNE45" s="37"/>
      <c r="RNF45" s="37"/>
      <c r="RNG45" s="37"/>
      <c r="RNH45" s="37"/>
      <c r="RNI45" s="37"/>
      <c r="RNJ45" s="37"/>
      <c r="RNK45" s="37"/>
      <c r="RNL45" s="37"/>
      <c r="RNM45" s="37"/>
      <c r="RNN45" s="37"/>
      <c r="RNO45" s="37"/>
      <c r="RNP45" s="37"/>
      <c r="RNQ45" s="37"/>
      <c r="RNR45" s="37"/>
      <c r="RNS45" s="37"/>
      <c r="RNT45" s="37"/>
      <c r="RNU45" s="37"/>
      <c r="RNV45" s="37"/>
      <c r="RNW45" s="37"/>
      <c r="RNX45" s="37"/>
      <c r="RNY45" s="37"/>
      <c r="RNZ45" s="37"/>
      <c r="ROA45" s="37"/>
      <c r="ROB45" s="37"/>
      <c r="ROC45" s="37"/>
      <c r="ROD45" s="37"/>
      <c r="ROE45" s="37"/>
      <c r="ROF45" s="37"/>
      <c r="ROG45" s="37"/>
      <c r="ROH45" s="37"/>
      <c r="ROI45" s="37"/>
      <c r="ROJ45" s="37"/>
      <c r="ROK45" s="37"/>
      <c r="ROL45" s="37"/>
      <c r="ROM45" s="37"/>
      <c r="RON45" s="37"/>
      <c r="ROO45" s="37"/>
      <c r="ROP45" s="37"/>
      <c r="ROQ45" s="37"/>
      <c r="ROR45" s="37"/>
      <c r="ROS45" s="37"/>
      <c r="ROT45" s="37"/>
      <c r="ROU45" s="37"/>
      <c r="ROV45" s="37"/>
      <c r="ROW45" s="37"/>
      <c r="ROX45" s="37"/>
      <c r="ROY45" s="37"/>
      <c r="ROZ45" s="37"/>
      <c r="RPA45" s="37"/>
      <c r="RPB45" s="37"/>
      <c r="RPC45" s="37"/>
      <c r="RPD45" s="37"/>
      <c r="RPE45" s="37"/>
      <c r="RPF45" s="37"/>
      <c r="RPG45" s="37"/>
      <c r="RPH45" s="37"/>
      <c r="RPI45" s="37"/>
      <c r="RPJ45" s="37"/>
      <c r="RPK45" s="37"/>
      <c r="RPL45" s="37"/>
      <c r="RPM45" s="37"/>
      <c r="RPN45" s="37"/>
      <c r="RPO45" s="37"/>
      <c r="RPP45" s="37"/>
      <c r="RPQ45" s="37"/>
      <c r="RPR45" s="37"/>
      <c r="RPS45" s="37"/>
      <c r="RPT45" s="37"/>
      <c r="RPU45" s="37"/>
      <c r="RPV45" s="37"/>
      <c r="RPW45" s="37"/>
      <c r="RPX45" s="37"/>
      <c r="RPY45" s="37"/>
      <c r="RPZ45" s="37"/>
      <c r="RQA45" s="37"/>
      <c r="RQB45" s="37"/>
      <c r="RQC45" s="37"/>
      <c r="RQD45" s="37"/>
      <c r="RQE45" s="37"/>
      <c r="RQF45" s="37"/>
      <c r="RQG45" s="37"/>
      <c r="RQH45" s="37"/>
      <c r="RQI45" s="37"/>
      <c r="RQJ45" s="37"/>
      <c r="RQK45" s="37"/>
      <c r="RQL45" s="37"/>
      <c r="RQM45" s="37"/>
      <c r="RQN45" s="37"/>
      <c r="RQO45" s="37"/>
      <c r="RQP45" s="37"/>
      <c r="RQQ45" s="37"/>
      <c r="RQR45" s="37"/>
      <c r="RQS45" s="37"/>
      <c r="RQT45" s="37"/>
      <c r="RQU45" s="37"/>
      <c r="RQV45" s="37"/>
      <c r="RQW45" s="37"/>
      <c r="RQX45" s="37"/>
      <c r="RQY45" s="37"/>
      <c r="RQZ45" s="37"/>
      <c r="RRA45" s="37"/>
      <c r="RRB45" s="37"/>
      <c r="RRC45" s="37"/>
      <c r="RRD45" s="37"/>
      <c r="RRE45" s="37"/>
      <c r="RRF45" s="37"/>
      <c r="RRG45" s="37"/>
      <c r="RRH45" s="37"/>
      <c r="RRI45" s="37"/>
      <c r="RRJ45" s="37"/>
      <c r="RRK45" s="37"/>
      <c r="RRL45" s="37"/>
      <c r="RRM45" s="37"/>
      <c r="RRN45" s="37"/>
      <c r="RRO45" s="37"/>
      <c r="RRP45" s="37"/>
      <c r="RRQ45" s="37"/>
      <c r="RRR45" s="37"/>
      <c r="RRS45" s="37"/>
      <c r="RRT45" s="37"/>
      <c r="RRU45" s="37"/>
      <c r="RRV45" s="37"/>
      <c r="RRW45" s="37"/>
      <c r="RRX45" s="37"/>
      <c r="RRY45" s="37"/>
      <c r="RRZ45" s="37"/>
      <c r="RSA45" s="37"/>
      <c r="RSB45" s="37"/>
      <c r="RSC45" s="37"/>
      <c r="RSD45" s="37"/>
      <c r="RSE45" s="37"/>
      <c r="RSF45" s="37"/>
      <c r="RSG45" s="37"/>
      <c r="RSH45" s="37"/>
      <c r="RSI45" s="37"/>
      <c r="RSJ45" s="37"/>
      <c r="RSK45" s="37"/>
      <c r="RSL45" s="37"/>
      <c r="RSM45" s="37"/>
      <c r="RSN45" s="37"/>
      <c r="RSO45" s="37"/>
      <c r="RSP45" s="37"/>
      <c r="RSQ45" s="37"/>
      <c r="RSR45" s="37"/>
      <c r="RSS45" s="37"/>
      <c r="RST45" s="37"/>
      <c r="RSU45" s="37"/>
      <c r="RSV45" s="37"/>
      <c r="RSW45" s="37"/>
      <c r="RSX45" s="37"/>
      <c r="RSY45" s="37"/>
      <c r="RSZ45" s="37"/>
      <c r="RTA45" s="37"/>
      <c r="RTB45" s="37"/>
      <c r="RTC45" s="37"/>
      <c r="RTD45" s="37"/>
      <c r="RTE45" s="37"/>
      <c r="RTF45" s="37"/>
      <c r="RTG45" s="37"/>
      <c r="RTH45" s="37"/>
      <c r="RTI45" s="37"/>
      <c r="RTJ45" s="37"/>
      <c r="RTK45" s="37"/>
      <c r="RTL45" s="37"/>
      <c r="RTM45" s="37"/>
      <c r="RTN45" s="37"/>
      <c r="RTO45" s="37"/>
      <c r="RTP45" s="37"/>
      <c r="RTQ45" s="37"/>
      <c r="RTR45" s="37"/>
      <c r="RTS45" s="37"/>
      <c r="RTT45" s="37"/>
      <c r="RTU45" s="37"/>
      <c r="RTV45" s="37"/>
      <c r="RTW45" s="37"/>
      <c r="RTX45" s="37"/>
      <c r="RTY45" s="37"/>
      <c r="RTZ45" s="37"/>
      <c r="RUA45" s="37"/>
      <c r="RUB45" s="37"/>
      <c r="RUC45" s="37"/>
      <c r="RUD45" s="37"/>
      <c r="RUE45" s="37"/>
      <c r="RUF45" s="37"/>
      <c r="RUG45" s="37"/>
      <c r="RUH45" s="37"/>
      <c r="RUI45" s="37"/>
      <c r="RUJ45" s="37"/>
      <c r="RUK45" s="37"/>
      <c r="RUL45" s="37"/>
      <c r="RUM45" s="37"/>
      <c r="RUN45" s="37"/>
      <c r="RUO45" s="37"/>
      <c r="RUP45" s="37"/>
      <c r="RUQ45" s="37"/>
      <c r="RUR45" s="37"/>
      <c r="RUS45" s="37"/>
      <c r="RUT45" s="37"/>
      <c r="RUU45" s="37"/>
      <c r="RUV45" s="37"/>
      <c r="RUW45" s="37"/>
      <c r="RUX45" s="37"/>
      <c r="RUY45" s="37"/>
      <c r="RUZ45" s="37"/>
      <c r="RVA45" s="37"/>
      <c r="RVB45" s="37"/>
      <c r="RVC45" s="37"/>
      <c r="RVD45" s="37"/>
      <c r="RVE45" s="37"/>
      <c r="RVF45" s="37"/>
      <c r="RVG45" s="37"/>
      <c r="RVH45" s="37"/>
      <c r="RVI45" s="37"/>
      <c r="RVJ45" s="37"/>
      <c r="RVK45" s="37"/>
      <c r="RVL45" s="37"/>
      <c r="RVM45" s="37"/>
      <c r="RVN45" s="37"/>
      <c r="RVO45" s="37"/>
      <c r="RVP45" s="37"/>
      <c r="RVQ45" s="37"/>
      <c r="RVR45" s="37"/>
      <c r="RVS45" s="37"/>
      <c r="RVT45" s="37"/>
      <c r="RVU45" s="37"/>
      <c r="RVV45" s="37"/>
      <c r="RVW45" s="37"/>
      <c r="RVX45" s="37"/>
      <c r="RVY45" s="37"/>
      <c r="RVZ45" s="37"/>
      <c r="RWA45" s="37"/>
      <c r="RWB45" s="37"/>
      <c r="RWC45" s="37"/>
      <c r="RWD45" s="37"/>
      <c r="RWE45" s="37"/>
      <c r="RWF45" s="37"/>
      <c r="RWG45" s="37"/>
      <c r="RWH45" s="37"/>
      <c r="RWI45" s="37"/>
      <c r="RWJ45" s="37"/>
      <c r="RWK45" s="37"/>
      <c r="RWL45" s="37"/>
      <c r="RWM45" s="37"/>
      <c r="RWN45" s="37"/>
      <c r="RWO45" s="37"/>
      <c r="RWP45" s="37"/>
      <c r="RWQ45" s="37"/>
      <c r="RWR45" s="37"/>
      <c r="RWS45" s="37"/>
      <c r="RWT45" s="37"/>
      <c r="RWU45" s="37"/>
      <c r="RWV45" s="37"/>
      <c r="RWW45" s="37"/>
      <c r="RWX45" s="37"/>
      <c r="RWY45" s="37"/>
      <c r="RWZ45" s="37"/>
      <c r="RXA45" s="37"/>
      <c r="RXB45" s="37"/>
      <c r="RXC45" s="37"/>
      <c r="RXD45" s="37"/>
      <c r="RXE45" s="37"/>
      <c r="RXF45" s="37"/>
      <c r="RXG45" s="37"/>
      <c r="RXH45" s="37"/>
      <c r="RXI45" s="37"/>
      <c r="RXJ45" s="37"/>
      <c r="RXK45" s="37"/>
      <c r="RXL45" s="37"/>
      <c r="RXM45" s="37"/>
      <c r="RXN45" s="37"/>
      <c r="RXO45" s="37"/>
      <c r="RXP45" s="37"/>
      <c r="RXQ45" s="37"/>
      <c r="RXR45" s="37"/>
      <c r="RXS45" s="37"/>
      <c r="RXT45" s="37"/>
      <c r="RXU45" s="37"/>
      <c r="RXV45" s="37"/>
      <c r="RXW45" s="37"/>
      <c r="RXX45" s="37"/>
      <c r="RXY45" s="37"/>
      <c r="RXZ45" s="37"/>
      <c r="RYA45" s="37"/>
      <c r="RYB45" s="37"/>
      <c r="RYC45" s="37"/>
      <c r="RYD45" s="37"/>
      <c r="RYE45" s="37"/>
      <c r="RYF45" s="37"/>
      <c r="RYG45" s="37"/>
      <c r="RYH45" s="37"/>
      <c r="RYI45" s="37"/>
      <c r="RYJ45" s="37"/>
      <c r="RYK45" s="37"/>
      <c r="RYL45" s="37"/>
      <c r="RYM45" s="37"/>
      <c r="RYN45" s="37"/>
      <c r="RYO45" s="37"/>
      <c r="RYP45" s="37"/>
      <c r="RYQ45" s="37"/>
      <c r="RYR45" s="37"/>
      <c r="RYS45" s="37"/>
      <c r="RYT45" s="37"/>
      <c r="RYU45" s="37"/>
      <c r="RYV45" s="37"/>
      <c r="RYW45" s="37"/>
      <c r="RYX45" s="37"/>
      <c r="RYY45" s="37"/>
      <c r="RYZ45" s="37"/>
      <c r="RZA45" s="37"/>
      <c r="RZB45" s="37"/>
      <c r="RZC45" s="37"/>
      <c r="RZD45" s="37"/>
      <c r="RZE45" s="37"/>
      <c r="RZF45" s="37"/>
      <c r="RZG45" s="37"/>
      <c r="RZH45" s="37"/>
      <c r="RZI45" s="37"/>
      <c r="RZJ45" s="37"/>
      <c r="RZK45" s="37"/>
      <c r="RZL45" s="37"/>
      <c r="RZM45" s="37"/>
      <c r="RZN45" s="37"/>
      <c r="RZO45" s="37"/>
      <c r="RZP45" s="37"/>
      <c r="RZQ45" s="37"/>
      <c r="RZR45" s="37"/>
      <c r="RZS45" s="37"/>
      <c r="RZT45" s="37"/>
      <c r="RZU45" s="37"/>
      <c r="RZV45" s="37"/>
      <c r="RZW45" s="37"/>
      <c r="RZX45" s="37"/>
      <c r="RZY45" s="37"/>
      <c r="RZZ45" s="37"/>
      <c r="SAA45" s="37"/>
      <c r="SAB45" s="37"/>
      <c r="SAC45" s="37"/>
      <c r="SAD45" s="37"/>
      <c r="SAE45" s="37"/>
      <c r="SAF45" s="37"/>
      <c r="SAG45" s="37"/>
      <c r="SAH45" s="37"/>
      <c r="SAI45" s="37"/>
      <c r="SAJ45" s="37"/>
      <c r="SAK45" s="37"/>
      <c r="SAL45" s="37"/>
      <c r="SAM45" s="37"/>
      <c r="SAN45" s="37"/>
      <c r="SAO45" s="37"/>
      <c r="SAP45" s="37"/>
      <c r="SAQ45" s="37"/>
      <c r="SAR45" s="37"/>
      <c r="SAS45" s="37"/>
      <c r="SAT45" s="37"/>
      <c r="SAU45" s="37"/>
      <c r="SAV45" s="37"/>
      <c r="SAW45" s="37"/>
      <c r="SAX45" s="37"/>
      <c r="SAY45" s="37"/>
      <c r="SAZ45" s="37"/>
      <c r="SBA45" s="37"/>
      <c r="SBB45" s="37"/>
      <c r="SBC45" s="37"/>
      <c r="SBD45" s="37"/>
      <c r="SBE45" s="37"/>
      <c r="SBF45" s="37"/>
      <c r="SBG45" s="37"/>
      <c r="SBH45" s="37"/>
      <c r="SBI45" s="37"/>
      <c r="SBJ45" s="37"/>
      <c r="SBK45" s="37"/>
      <c r="SBL45" s="37"/>
      <c r="SBM45" s="37"/>
      <c r="SBN45" s="37"/>
      <c r="SBO45" s="37"/>
      <c r="SBP45" s="37"/>
      <c r="SBQ45" s="37"/>
      <c r="SBR45" s="37"/>
      <c r="SBS45" s="37"/>
      <c r="SBT45" s="37"/>
      <c r="SBU45" s="37"/>
      <c r="SBV45" s="37"/>
      <c r="SBW45" s="37"/>
      <c r="SBX45" s="37"/>
      <c r="SBY45" s="37"/>
      <c r="SBZ45" s="37"/>
      <c r="SCA45" s="37"/>
      <c r="SCB45" s="37"/>
      <c r="SCC45" s="37"/>
      <c r="SCD45" s="37"/>
      <c r="SCE45" s="37"/>
      <c r="SCF45" s="37"/>
      <c r="SCG45" s="37"/>
      <c r="SCH45" s="37"/>
      <c r="SCI45" s="37"/>
      <c r="SCJ45" s="37"/>
      <c r="SCK45" s="37"/>
      <c r="SCL45" s="37"/>
      <c r="SCM45" s="37"/>
      <c r="SCN45" s="37"/>
      <c r="SCO45" s="37"/>
      <c r="SCP45" s="37"/>
      <c r="SCQ45" s="37"/>
      <c r="SCR45" s="37"/>
      <c r="SCS45" s="37"/>
      <c r="SCT45" s="37"/>
      <c r="SCU45" s="37"/>
      <c r="SCV45" s="37"/>
      <c r="SCW45" s="37"/>
      <c r="SCX45" s="37"/>
      <c r="SCY45" s="37"/>
      <c r="SCZ45" s="37"/>
      <c r="SDA45" s="37"/>
      <c r="SDB45" s="37"/>
      <c r="SDC45" s="37"/>
      <c r="SDD45" s="37"/>
      <c r="SDE45" s="37"/>
      <c r="SDF45" s="37"/>
      <c r="SDG45" s="37"/>
      <c r="SDH45" s="37"/>
      <c r="SDI45" s="37"/>
      <c r="SDJ45" s="37"/>
      <c r="SDK45" s="37"/>
      <c r="SDL45" s="37"/>
      <c r="SDM45" s="37"/>
      <c r="SDN45" s="37"/>
      <c r="SDO45" s="37"/>
      <c r="SDP45" s="37"/>
      <c r="SDQ45" s="37"/>
      <c r="SDR45" s="37"/>
      <c r="SDS45" s="37"/>
      <c r="SDT45" s="37"/>
      <c r="SDU45" s="37"/>
      <c r="SDV45" s="37"/>
      <c r="SDW45" s="37"/>
      <c r="SDX45" s="37"/>
      <c r="SDY45" s="37"/>
      <c r="SDZ45" s="37"/>
      <c r="SEA45" s="37"/>
      <c r="SEB45" s="37"/>
      <c r="SEC45" s="37"/>
      <c r="SED45" s="37"/>
      <c r="SEE45" s="37"/>
      <c r="SEF45" s="37"/>
      <c r="SEG45" s="37"/>
      <c r="SEH45" s="37"/>
      <c r="SEI45" s="37"/>
      <c r="SEJ45" s="37"/>
      <c r="SEK45" s="37"/>
      <c r="SEL45" s="37"/>
      <c r="SEM45" s="37"/>
      <c r="SEN45" s="37"/>
      <c r="SEO45" s="37"/>
      <c r="SEP45" s="37"/>
      <c r="SEQ45" s="37"/>
      <c r="SER45" s="37"/>
      <c r="SES45" s="37"/>
      <c r="SET45" s="37"/>
      <c r="SEU45" s="37"/>
      <c r="SEV45" s="37"/>
      <c r="SEW45" s="37"/>
      <c r="SEX45" s="37"/>
      <c r="SEY45" s="37"/>
      <c r="SEZ45" s="37"/>
      <c r="SFA45" s="37"/>
      <c r="SFB45" s="37"/>
      <c r="SFC45" s="37"/>
      <c r="SFD45" s="37"/>
      <c r="SFE45" s="37"/>
      <c r="SFF45" s="37"/>
      <c r="SFG45" s="37"/>
      <c r="SFH45" s="37"/>
      <c r="SFI45" s="37"/>
      <c r="SFJ45" s="37"/>
      <c r="SFK45" s="37"/>
      <c r="SFL45" s="37"/>
      <c r="SFM45" s="37"/>
      <c r="SFN45" s="37"/>
      <c r="SFO45" s="37"/>
      <c r="SFP45" s="37"/>
      <c r="SFQ45" s="37"/>
      <c r="SFR45" s="37"/>
      <c r="SFS45" s="37"/>
      <c r="SFT45" s="37"/>
      <c r="SFU45" s="37"/>
      <c r="SFV45" s="37"/>
      <c r="SFW45" s="37"/>
      <c r="SFX45" s="37"/>
      <c r="SFY45" s="37"/>
      <c r="SFZ45" s="37"/>
      <c r="SGA45" s="37"/>
      <c r="SGB45" s="37"/>
      <c r="SGC45" s="37"/>
      <c r="SGD45" s="37"/>
      <c r="SGE45" s="37"/>
      <c r="SGF45" s="37"/>
      <c r="SGG45" s="37"/>
      <c r="SGH45" s="37"/>
      <c r="SGI45" s="37"/>
      <c r="SGJ45" s="37"/>
      <c r="SGK45" s="37"/>
      <c r="SGL45" s="37"/>
      <c r="SGM45" s="37"/>
      <c r="SGN45" s="37"/>
      <c r="SGO45" s="37"/>
      <c r="SGP45" s="37"/>
      <c r="SGQ45" s="37"/>
      <c r="SGR45" s="37"/>
      <c r="SGS45" s="37"/>
      <c r="SGT45" s="37"/>
      <c r="SGU45" s="37"/>
      <c r="SGV45" s="37"/>
      <c r="SGW45" s="37"/>
      <c r="SGX45" s="37"/>
      <c r="SGY45" s="37"/>
      <c r="SGZ45" s="37"/>
      <c r="SHA45" s="37"/>
      <c r="SHB45" s="37"/>
      <c r="SHC45" s="37"/>
      <c r="SHD45" s="37"/>
      <c r="SHE45" s="37"/>
      <c r="SHF45" s="37"/>
      <c r="SHG45" s="37"/>
      <c r="SHH45" s="37"/>
      <c r="SHI45" s="37"/>
      <c r="SHJ45" s="37"/>
      <c r="SHK45" s="37"/>
      <c r="SHL45" s="37"/>
      <c r="SHM45" s="37"/>
      <c r="SHN45" s="37"/>
      <c r="SHO45" s="37"/>
      <c r="SHP45" s="37"/>
      <c r="SHQ45" s="37"/>
      <c r="SHR45" s="37"/>
      <c r="SHS45" s="37"/>
      <c r="SHT45" s="37"/>
      <c r="SHU45" s="37"/>
      <c r="SHV45" s="37"/>
      <c r="SHW45" s="37"/>
      <c r="SHX45" s="37"/>
      <c r="SHY45" s="37"/>
      <c r="SHZ45" s="37"/>
      <c r="SIA45" s="37"/>
      <c r="SIB45" s="37"/>
      <c r="SIC45" s="37"/>
      <c r="SID45" s="37"/>
      <c r="SIE45" s="37"/>
      <c r="SIF45" s="37"/>
      <c r="SIG45" s="37"/>
      <c r="SIH45" s="37"/>
      <c r="SII45" s="37"/>
      <c r="SIJ45" s="37"/>
      <c r="SIK45" s="37"/>
      <c r="SIL45" s="37"/>
      <c r="SIM45" s="37"/>
      <c r="SIN45" s="37"/>
      <c r="SIO45" s="37"/>
      <c r="SIP45" s="37"/>
      <c r="SIQ45" s="37"/>
      <c r="SIR45" s="37"/>
      <c r="SIS45" s="37"/>
      <c r="SIT45" s="37"/>
      <c r="SIU45" s="37"/>
      <c r="SIV45" s="37"/>
      <c r="SIW45" s="37"/>
      <c r="SIX45" s="37"/>
      <c r="SIY45" s="37"/>
      <c r="SIZ45" s="37"/>
      <c r="SJA45" s="37"/>
      <c r="SJB45" s="37"/>
      <c r="SJC45" s="37"/>
      <c r="SJD45" s="37"/>
      <c r="SJE45" s="37"/>
      <c r="SJF45" s="37"/>
      <c r="SJG45" s="37"/>
      <c r="SJH45" s="37"/>
      <c r="SJI45" s="37"/>
      <c r="SJJ45" s="37"/>
      <c r="SJK45" s="37"/>
      <c r="SJL45" s="37"/>
      <c r="SJM45" s="37"/>
      <c r="SJN45" s="37"/>
      <c r="SJO45" s="37"/>
      <c r="SJP45" s="37"/>
      <c r="SJQ45" s="37"/>
      <c r="SJR45" s="37"/>
      <c r="SJS45" s="37"/>
      <c r="SJT45" s="37"/>
      <c r="SJU45" s="37"/>
      <c r="SJV45" s="37"/>
      <c r="SJW45" s="37"/>
      <c r="SJX45" s="37"/>
      <c r="SJY45" s="37"/>
      <c r="SJZ45" s="37"/>
      <c r="SKA45" s="37"/>
      <c r="SKB45" s="37"/>
      <c r="SKC45" s="37"/>
      <c r="SKD45" s="37"/>
      <c r="SKE45" s="37"/>
      <c r="SKF45" s="37"/>
      <c r="SKG45" s="37"/>
      <c r="SKH45" s="37"/>
      <c r="SKI45" s="37"/>
      <c r="SKJ45" s="37"/>
      <c r="SKK45" s="37"/>
      <c r="SKL45" s="37"/>
      <c r="SKM45" s="37"/>
      <c r="SKN45" s="37"/>
      <c r="SKO45" s="37"/>
      <c r="SKP45" s="37"/>
      <c r="SKQ45" s="37"/>
      <c r="SKR45" s="37"/>
      <c r="SKS45" s="37"/>
      <c r="SKT45" s="37"/>
      <c r="SKU45" s="37"/>
      <c r="SKV45" s="37"/>
      <c r="SKW45" s="37"/>
      <c r="SKX45" s="37"/>
      <c r="SKY45" s="37"/>
      <c r="SKZ45" s="37"/>
      <c r="SLA45" s="37"/>
      <c r="SLB45" s="37"/>
      <c r="SLC45" s="37"/>
      <c r="SLD45" s="37"/>
      <c r="SLE45" s="37"/>
      <c r="SLF45" s="37"/>
      <c r="SLG45" s="37"/>
      <c r="SLH45" s="37"/>
      <c r="SLI45" s="37"/>
      <c r="SLJ45" s="37"/>
      <c r="SLK45" s="37"/>
      <c r="SLL45" s="37"/>
      <c r="SLM45" s="37"/>
      <c r="SLN45" s="37"/>
      <c r="SLO45" s="37"/>
      <c r="SLP45" s="37"/>
      <c r="SLQ45" s="37"/>
      <c r="SLR45" s="37"/>
      <c r="SLS45" s="37"/>
      <c r="SLT45" s="37"/>
      <c r="SLU45" s="37"/>
      <c r="SLV45" s="37"/>
      <c r="SLW45" s="37"/>
      <c r="SLX45" s="37"/>
      <c r="SLY45" s="37"/>
      <c r="SLZ45" s="37"/>
      <c r="SMA45" s="37"/>
      <c r="SMB45" s="37"/>
      <c r="SMC45" s="37"/>
      <c r="SMD45" s="37"/>
      <c r="SME45" s="37"/>
      <c r="SMF45" s="37"/>
      <c r="SMG45" s="37"/>
      <c r="SMH45" s="37"/>
      <c r="SMI45" s="37"/>
      <c r="SMJ45" s="37"/>
      <c r="SMK45" s="37"/>
      <c r="SML45" s="37"/>
      <c r="SMM45" s="37"/>
      <c r="SMN45" s="37"/>
      <c r="SMO45" s="37"/>
      <c r="SMP45" s="37"/>
      <c r="SMQ45" s="37"/>
      <c r="SMR45" s="37"/>
      <c r="SMS45" s="37"/>
      <c r="SMT45" s="37"/>
      <c r="SMU45" s="37"/>
      <c r="SMV45" s="37"/>
      <c r="SMW45" s="37"/>
      <c r="SMX45" s="37"/>
      <c r="SMY45" s="37"/>
      <c r="SMZ45" s="37"/>
      <c r="SNA45" s="37"/>
      <c r="SNB45" s="37"/>
      <c r="SNC45" s="37"/>
      <c r="SND45" s="37"/>
      <c r="SNE45" s="37"/>
      <c r="SNF45" s="37"/>
      <c r="SNG45" s="37"/>
      <c r="SNH45" s="37"/>
      <c r="SNI45" s="37"/>
      <c r="SNJ45" s="37"/>
      <c r="SNK45" s="37"/>
      <c r="SNL45" s="37"/>
      <c r="SNM45" s="37"/>
      <c r="SNN45" s="37"/>
      <c r="SNO45" s="37"/>
      <c r="SNP45" s="37"/>
      <c r="SNQ45" s="37"/>
      <c r="SNR45" s="37"/>
      <c r="SNS45" s="37"/>
      <c r="SNT45" s="37"/>
      <c r="SNU45" s="37"/>
      <c r="SNV45" s="37"/>
      <c r="SNW45" s="37"/>
      <c r="SNX45" s="37"/>
      <c r="SNY45" s="37"/>
      <c r="SNZ45" s="37"/>
      <c r="SOA45" s="37"/>
      <c r="SOB45" s="37"/>
      <c r="SOC45" s="37"/>
      <c r="SOD45" s="37"/>
      <c r="SOE45" s="37"/>
      <c r="SOF45" s="37"/>
      <c r="SOG45" s="37"/>
      <c r="SOH45" s="37"/>
      <c r="SOI45" s="37"/>
      <c r="SOJ45" s="37"/>
      <c r="SOK45" s="37"/>
      <c r="SOL45" s="37"/>
      <c r="SOM45" s="37"/>
      <c r="SON45" s="37"/>
      <c r="SOO45" s="37"/>
      <c r="SOP45" s="37"/>
      <c r="SOQ45" s="37"/>
      <c r="SOR45" s="37"/>
      <c r="SOS45" s="37"/>
      <c r="SOT45" s="37"/>
      <c r="SOU45" s="37"/>
      <c r="SOV45" s="37"/>
      <c r="SOW45" s="37"/>
      <c r="SOX45" s="37"/>
      <c r="SOY45" s="37"/>
      <c r="SOZ45" s="37"/>
      <c r="SPA45" s="37"/>
      <c r="SPB45" s="37"/>
      <c r="SPC45" s="37"/>
      <c r="SPD45" s="37"/>
      <c r="SPE45" s="37"/>
      <c r="SPF45" s="37"/>
      <c r="SPG45" s="37"/>
      <c r="SPH45" s="37"/>
      <c r="SPI45" s="37"/>
      <c r="SPJ45" s="37"/>
      <c r="SPK45" s="37"/>
      <c r="SPL45" s="37"/>
      <c r="SPM45" s="37"/>
      <c r="SPN45" s="37"/>
      <c r="SPO45" s="37"/>
      <c r="SPP45" s="37"/>
      <c r="SPQ45" s="37"/>
      <c r="SPR45" s="37"/>
      <c r="SPS45" s="37"/>
      <c r="SPT45" s="37"/>
      <c r="SPU45" s="37"/>
      <c r="SPV45" s="37"/>
      <c r="SPW45" s="37"/>
      <c r="SPX45" s="37"/>
      <c r="SPY45" s="37"/>
      <c r="SPZ45" s="37"/>
      <c r="SQA45" s="37"/>
      <c r="SQB45" s="37"/>
      <c r="SQC45" s="37"/>
      <c r="SQD45" s="37"/>
      <c r="SQE45" s="37"/>
      <c r="SQF45" s="37"/>
      <c r="SQG45" s="37"/>
      <c r="SQH45" s="37"/>
      <c r="SQI45" s="37"/>
      <c r="SQJ45" s="37"/>
      <c r="SQK45" s="37"/>
      <c r="SQL45" s="37"/>
      <c r="SQM45" s="37"/>
      <c r="SQN45" s="37"/>
      <c r="SQO45" s="37"/>
      <c r="SQP45" s="37"/>
      <c r="SQQ45" s="37"/>
      <c r="SQR45" s="37"/>
      <c r="SQS45" s="37"/>
      <c r="SQT45" s="37"/>
      <c r="SQU45" s="37"/>
      <c r="SQV45" s="37"/>
      <c r="SQW45" s="37"/>
      <c r="SQX45" s="37"/>
      <c r="SQY45" s="37"/>
      <c r="SQZ45" s="37"/>
      <c r="SRA45" s="37"/>
      <c r="SRB45" s="37"/>
      <c r="SRC45" s="37"/>
      <c r="SRD45" s="37"/>
      <c r="SRE45" s="37"/>
      <c r="SRF45" s="37"/>
      <c r="SRG45" s="37"/>
      <c r="SRH45" s="37"/>
      <c r="SRI45" s="37"/>
      <c r="SRJ45" s="37"/>
      <c r="SRK45" s="37"/>
      <c r="SRL45" s="37"/>
      <c r="SRM45" s="37"/>
      <c r="SRN45" s="37"/>
      <c r="SRO45" s="37"/>
      <c r="SRP45" s="37"/>
      <c r="SRQ45" s="37"/>
      <c r="SRR45" s="37"/>
      <c r="SRS45" s="37"/>
      <c r="SRT45" s="37"/>
      <c r="SRU45" s="37"/>
      <c r="SRV45" s="37"/>
      <c r="SRW45" s="37"/>
      <c r="SRX45" s="37"/>
      <c r="SRY45" s="37"/>
      <c r="SRZ45" s="37"/>
      <c r="SSA45" s="37"/>
      <c r="SSB45" s="37"/>
      <c r="SSC45" s="37"/>
      <c r="SSD45" s="37"/>
      <c r="SSE45" s="37"/>
      <c r="SSF45" s="37"/>
      <c r="SSG45" s="37"/>
      <c r="SSH45" s="37"/>
      <c r="SSI45" s="37"/>
      <c r="SSJ45" s="37"/>
      <c r="SSK45" s="37"/>
      <c r="SSL45" s="37"/>
      <c r="SSM45" s="37"/>
      <c r="SSN45" s="37"/>
      <c r="SSO45" s="37"/>
      <c r="SSP45" s="37"/>
      <c r="SSQ45" s="37"/>
      <c r="SSR45" s="37"/>
      <c r="SSS45" s="37"/>
      <c r="SST45" s="37"/>
      <c r="SSU45" s="37"/>
      <c r="SSV45" s="37"/>
      <c r="SSW45" s="37"/>
      <c r="SSX45" s="37"/>
      <c r="SSY45" s="37"/>
      <c r="SSZ45" s="37"/>
      <c r="STA45" s="37"/>
      <c r="STB45" s="37"/>
      <c r="STC45" s="37"/>
      <c r="STD45" s="37"/>
      <c r="STE45" s="37"/>
      <c r="STF45" s="37"/>
      <c r="STG45" s="37"/>
      <c r="STH45" s="37"/>
      <c r="STI45" s="37"/>
      <c r="STJ45" s="37"/>
      <c r="STK45" s="37"/>
      <c r="STL45" s="37"/>
      <c r="STM45" s="37"/>
      <c r="STN45" s="37"/>
      <c r="STO45" s="37"/>
      <c r="STP45" s="37"/>
      <c r="STQ45" s="37"/>
      <c r="STR45" s="37"/>
      <c r="STS45" s="37"/>
      <c r="STT45" s="37"/>
      <c r="STU45" s="37"/>
      <c r="STV45" s="37"/>
      <c r="STW45" s="37"/>
      <c r="STX45" s="37"/>
      <c r="STY45" s="37"/>
      <c r="STZ45" s="37"/>
      <c r="SUA45" s="37"/>
      <c r="SUB45" s="37"/>
      <c r="SUC45" s="37"/>
      <c r="SUD45" s="37"/>
      <c r="SUE45" s="37"/>
      <c r="SUF45" s="37"/>
      <c r="SUG45" s="37"/>
      <c r="SUH45" s="37"/>
      <c r="SUI45" s="37"/>
      <c r="SUJ45" s="37"/>
      <c r="SUK45" s="37"/>
      <c r="SUL45" s="37"/>
      <c r="SUM45" s="37"/>
      <c r="SUN45" s="37"/>
      <c r="SUO45" s="37"/>
      <c r="SUP45" s="37"/>
      <c r="SUQ45" s="37"/>
      <c r="SUR45" s="37"/>
      <c r="SUS45" s="37"/>
      <c r="SUT45" s="37"/>
      <c r="SUU45" s="37"/>
      <c r="SUV45" s="37"/>
      <c r="SUW45" s="37"/>
      <c r="SUX45" s="37"/>
      <c r="SUY45" s="37"/>
      <c r="SUZ45" s="37"/>
      <c r="SVA45" s="37"/>
      <c r="SVB45" s="37"/>
      <c r="SVC45" s="37"/>
      <c r="SVD45" s="37"/>
      <c r="SVE45" s="37"/>
      <c r="SVF45" s="37"/>
      <c r="SVG45" s="37"/>
      <c r="SVH45" s="37"/>
      <c r="SVI45" s="37"/>
      <c r="SVJ45" s="37"/>
      <c r="SVK45" s="37"/>
      <c r="SVL45" s="37"/>
      <c r="SVM45" s="37"/>
      <c r="SVN45" s="37"/>
      <c r="SVO45" s="37"/>
      <c r="SVP45" s="37"/>
      <c r="SVQ45" s="37"/>
      <c r="SVR45" s="37"/>
      <c r="SVS45" s="37"/>
      <c r="SVT45" s="37"/>
      <c r="SVU45" s="37"/>
      <c r="SVV45" s="37"/>
      <c r="SVW45" s="37"/>
      <c r="SVX45" s="37"/>
      <c r="SVY45" s="37"/>
      <c r="SVZ45" s="37"/>
      <c r="SWA45" s="37"/>
      <c r="SWB45" s="37"/>
      <c r="SWC45" s="37"/>
      <c r="SWD45" s="37"/>
      <c r="SWE45" s="37"/>
      <c r="SWF45" s="37"/>
      <c r="SWG45" s="37"/>
      <c r="SWH45" s="37"/>
      <c r="SWI45" s="37"/>
      <c r="SWJ45" s="37"/>
      <c r="SWK45" s="37"/>
      <c r="SWL45" s="37"/>
      <c r="SWM45" s="37"/>
      <c r="SWN45" s="37"/>
      <c r="SWO45" s="37"/>
      <c r="SWP45" s="37"/>
      <c r="SWQ45" s="37"/>
      <c r="SWR45" s="37"/>
      <c r="SWS45" s="37"/>
      <c r="SWT45" s="37"/>
      <c r="SWU45" s="37"/>
      <c r="SWV45" s="37"/>
      <c r="SWW45" s="37"/>
      <c r="SWX45" s="37"/>
      <c r="SWY45" s="37"/>
      <c r="SWZ45" s="37"/>
      <c r="SXA45" s="37"/>
      <c r="SXB45" s="37"/>
      <c r="SXC45" s="37"/>
      <c r="SXD45" s="37"/>
      <c r="SXE45" s="37"/>
      <c r="SXF45" s="37"/>
      <c r="SXG45" s="37"/>
      <c r="SXH45" s="37"/>
      <c r="SXI45" s="37"/>
      <c r="SXJ45" s="37"/>
      <c r="SXK45" s="37"/>
      <c r="SXL45" s="37"/>
      <c r="SXM45" s="37"/>
      <c r="SXN45" s="37"/>
      <c r="SXO45" s="37"/>
      <c r="SXP45" s="37"/>
      <c r="SXQ45" s="37"/>
      <c r="SXR45" s="37"/>
      <c r="SXS45" s="37"/>
      <c r="SXT45" s="37"/>
      <c r="SXU45" s="37"/>
      <c r="SXV45" s="37"/>
      <c r="SXW45" s="37"/>
      <c r="SXX45" s="37"/>
      <c r="SXY45" s="37"/>
      <c r="SXZ45" s="37"/>
      <c r="SYA45" s="37"/>
      <c r="SYB45" s="37"/>
      <c r="SYC45" s="37"/>
      <c r="SYD45" s="37"/>
      <c r="SYE45" s="37"/>
      <c r="SYF45" s="37"/>
      <c r="SYG45" s="37"/>
      <c r="SYH45" s="37"/>
      <c r="SYI45" s="37"/>
      <c r="SYJ45" s="37"/>
      <c r="SYK45" s="37"/>
      <c r="SYL45" s="37"/>
      <c r="SYM45" s="37"/>
      <c r="SYN45" s="37"/>
      <c r="SYO45" s="37"/>
      <c r="SYP45" s="37"/>
      <c r="SYQ45" s="37"/>
      <c r="SYR45" s="37"/>
      <c r="SYS45" s="37"/>
      <c r="SYT45" s="37"/>
      <c r="SYU45" s="37"/>
      <c r="SYV45" s="37"/>
      <c r="SYW45" s="37"/>
      <c r="SYX45" s="37"/>
      <c r="SYY45" s="37"/>
      <c r="SYZ45" s="37"/>
      <c r="SZA45" s="37"/>
      <c r="SZB45" s="37"/>
      <c r="SZC45" s="37"/>
      <c r="SZD45" s="37"/>
      <c r="SZE45" s="37"/>
      <c r="SZF45" s="37"/>
      <c r="SZG45" s="37"/>
      <c r="SZH45" s="37"/>
      <c r="SZI45" s="37"/>
      <c r="SZJ45" s="37"/>
      <c r="SZK45" s="37"/>
      <c r="SZL45" s="37"/>
      <c r="SZM45" s="37"/>
      <c r="SZN45" s="37"/>
      <c r="SZO45" s="37"/>
      <c r="SZP45" s="37"/>
      <c r="SZQ45" s="37"/>
      <c r="SZR45" s="37"/>
      <c r="SZS45" s="37"/>
      <c r="SZT45" s="37"/>
      <c r="SZU45" s="37"/>
      <c r="SZV45" s="37"/>
      <c r="SZW45" s="37"/>
      <c r="SZX45" s="37"/>
      <c r="SZY45" s="37"/>
      <c r="SZZ45" s="37"/>
      <c r="TAA45" s="37"/>
      <c r="TAB45" s="37"/>
      <c r="TAC45" s="37"/>
      <c r="TAD45" s="37"/>
      <c r="TAE45" s="37"/>
      <c r="TAF45" s="37"/>
      <c r="TAG45" s="37"/>
      <c r="TAH45" s="37"/>
      <c r="TAI45" s="37"/>
      <c r="TAJ45" s="37"/>
      <c r="TAK45" s="37"/>
      <c r="TAL45" s="37"/>
      <c r="TAM45" s="37"/>
      <c r="TAN45" s="37"/>
      <c r="TAO45" s="37"/>
      <c r="TAP45" s="37"/>
      <c r="TAQ45" s="37"/>
      <c r="TAR45" s="37"/>
      <c r="TAS45" s="37"/>
      <c r="TAT45" s="37"/>
      <c r="TAU45" s="37"/>
      <c r="TAV45" s="37"/>
      <c r="TAW45" s="37"/>
      <c r="TAX45" s="37"/>
      <c r="TAY45" s="37"/>
      <c r="TAZ45" s="37"/>
      <c r="TBA45" s="37"/>
      <c r="TBB45" s="37"/>
      <c r="TBC45" s="37"/>
      <c r="TBD45" s="37"/>
      <c r="TBE45" s="37"/>
      <c r="TBF45" s="37"/>
      <c r="TBG45" s="37"/>
      <c r="TBH45" s="37"/>
      <c r="TBI45" s="37"/>
      <c r="TBJ45" s="37"/>
      <c r="TBK45" s="37"/>
      <c r="TBL45" s="37"/>
      <c r="TBM45" s="37"/>
      <c r="TBN45" s="37"/>
      <c r="TBO45" s="37"/>
      <c r="TBP45" s="37"/>
      <c r="TBQ45" s="37"/>
      <c r="TBR45" s="37"/>
      <c r="TBS45" s="37"/>
      <c r="TBT45" s="37"/>
      <c r="TBU45" s="37"/>
      <c r="TBV45" s="37"/>
      <c r="TBW45" s="37"/>
      <c r="TBX45" s="37"/>
      <c r="TBY45" s="37"/>
      <c r="TBZ45" s="37"/>
      <c r="TCA45" s="37"/>
      <c r="TCB45" s="37"/>
      <c r="TCC45" s="37"/>
      <c r="TCD45" s="37"/>
      <c r="TCE45" s="37"/>
      <c r="TCF45" s="37"/>
      <c r="TCG45" s="37"/>
      <c r="TCH45" s="37"/>
      <c r="TCI45" s="37"/>
      <c r="TCJ45" s="37"/>
      <c r="TCK45" s="37"/>
      <c r="TCL45" s="37"/>
      <c r="TCM45" s="37"/>
      <c r="TCN45" s="37"/>
      <c r="TCO45" s="37"/>
      <c r="TCP45" s="37"/>
      <c r="TCQ45" s="37"/>
      <c r="TCR45" s="37"/>
      <c r="TCS45" s="37"/>
      <c r="TCT45" s="37"/>
      <c r="TCU45" s="37"/>
      <c r="TCV45" s="37"/>
      <c r="TCW45" s="37"/>
      <c r="TCX45" s="37"/>
      <c r="TCY45" s="37"/>
      <c r="TCZ45" s="37"/>
      <c r="TDA45" s="37"/>
      <c r="TDB45" s="37"/>
      <c r="TDC45" s="37"/>
      <c r="TDD45" s="37"/>
      <c r="TDE45" s="37"/>
      <c r="TDF45" s="37"/>
      <c r="TDG45" s="37"/>
      <c r="TDH45" s="37"/>
      <c r="TDI45" s="37"/>
      <c r="TDJ45" s="37"/>
      <c r="TDK45" s="37"/>
      <c r="TDL45" s="37"/>
      <c r="TDM45" s="37"/>
      <c r="TDN45" s="37"/>
      <c r="TDO45" s="37"/>
      <c r="TDP45" s="37"/>
      <c r="TDQ45" s="37"/>
      <c r="TDR45" s="37"/>
      <c r="TDS45" s="37"/>
      <c r="TDT45" s="37"/>
      <c r="TDU45" s="37"/>
      <c r="TDV45" s="37"/>
      <c r="TDW45" s="37"/>
      <c r="TDX45" s="37"/>
      <c r="TDY45" s="37"/>
      <c r="TDZ45" s="37"/>
      <c r="TEA45" s="37"/>
      <c r="TEB45" s="37"/>
      <c r="TEC45" s="37"/>
      <c r="TED45" s="37"/>
      <c r="TEE45" s="37"/>
      <c r="TEF45" s="37"/>
      <c r="TEG45" s="37"/>
      <c r="TEH45" s="37"/>
      <c r="TEI45" s="37"/>
      <c r="TEJ45" s="37"/>
      <c r="TEK45" s="37"/>
      <c r="TEL45" s="37"/>
      <c r="TEM45" s="37"/>
      <c r="TEN45" s="37"/>
      <c r="TEO45" s="37"/>
      <c r="TEP45" s="37"/>
      <c r="TEQ45" s="37"/>
      <c r="TER45" s="37"/>
      <c r="TES45" s="37"/>
      <c r="TET45" s="37"/>
      <c r="TEU45" s="37"/>
      <c r="TEV45" s="37"/>
      <c r="TEW45" s="37"/>
      <c r="TEX45" s="37"/>
      <c r="TEY45" s="37"/>
      <c r="TEZ45" s="37"/>
      <c r="TFA45" s="37"/>
      <c r="TFB45" s="37"/>
      <c r="TFC45" s="37"/>
      <c r="TFD45" s="37"/>
      <c r="TFE45" s="37"/>
      <c r="TFF45" s="37"/>
      <c r="TFG45" s="37"/>
      <c r="TFH45" s="37"/>
      <c r="TFI45" s="37"/>
      <c r="TFJ45" s="37"/>
      <c r="TFK45" s="37"/>
      <c r="TFL45" s="37"/>
      <c r="TFM45" s="37"/>
      <c r="TFN45" s="37"/>
      <c r="TFO45" s="37"/>
      <c r="TFP45" s="37"/>
      <c r="TFQ45" s="37"/>
      <c r="TFR45" s="37"/>
      <c r="TFS45" s="37"/>
      <c r="TFT45" s="37"/>
      <c r="TFU45" s="37"/>
      <c r="TFV45" s="37"/>
      <c r="TFW45" s="37"/>
      <c r="TFX45" s="37"/>
      <c r="TFY45" s="37"/>
      <c r="TFZ45" s="37"/>
      <c r="TGA45" s="37"/>
      <c r="TGB45" s="37"/>
      <c r="TGC45" s="37"/>
      <c r="TGD45" s="37"/>
      <c r="TGE45" s="37"/>
      <c r="TGF45" s="37"/>
      <c r="TGG45" s="37"/>
      <c r="TGH45" s="37"/>
      <c r="TGI45" s="37"/>
      <c r="TGJ45" s="37"/>
      <c r="TGK45" s="37"/>
      <c r="TGL45" s="37"/>
      <c r="TGM45" s="37"/>
      <c r="TGN45" s="37"/>
      <c r="TGO45" s="37"/>
      <c r="TGP45" s="37"/>
      <c r="TGQ45" s="37"/>
      <c r="TGR45" s="37"/>
      <c r="TGS45" s="37"/>
      <c r="TGT45" s="37"/>
      <c r="TGU45" s="37"/>
      <c r="TGV45" s="37"/>
      <c r="TGW45" s="37"/>
      <c r="TGX45" s="37"/>
      <c r="TGY45" s="37"/>
      <c r="TGZ45" s="37"/>
      <c r="THA45" s="37"/>
      <c r="THB45" s="37"/>
      <c r="THC45" s="37"/>
      <c r="THD45" s="37"/>
      <c r="THE45" s="37"/>
      <c r="THF45" s="37"/>
      <c r="THG45" s="37"/>
      <c r="THH45" s="37"/>
      <c r="THI45" s="37"/>
      <c r="THJ45" s="37"/>
      <c r="THK45" s="37"/>
      <c r="THL45" s="37"/>
      <c r="THM45" s="37"/>
      <c r="THN45" s="37"/>
      <c r="THO45" s="37"/>
      <c r="THP45" s="37"/>
      <c r="THQ45" s="37"/>
      <c r="THR45" s="37"/>
      <c r="THS45" s="37"/>
      <c r="THT45" s="37"/>
      <c r="THU45" s="37"/>
      <c r="THV45" s="37"/>
      <c r="THW45" s="37"/>
      <c r="THX45" s="37"/>
      <c r="THY45" s="37"/>
      <c r="THZ45" s="37"/>
      <c r="TIA45" s="37"/>
      <c r="TIB45" s="37"/>
      <c r="TIC45" s="37"/>
      <c r="TID45" s="37"/>
      <c r="TIE45" s="37"/>
      <c r="TIF45" s="37"/>
      <c r="TIG45" s="37"/>
      <c r="TIH45" s="37"/>
      <c r="TII45" s="37"/>
      <c r="TIJ45" s="37"/>
      <c r="TIK45" s="37"/>
      <c r="TIL45" s="37"/>
      <c r="TIM45" s="37"/>
      <c r="TIN45" s="37"/>
      <c r="TIO45" s="37"/>
      <c r="TIP45" s="37"/>
      <c r="TIQ45" s="37"/>
      <c r="TIR45" s="37"/>
      <c r="TIS45" s="37"/>
      <c r="TIT45" s="37"/>
      <c r="TIU45" s="37"/>
      <c r="TIV45" s="37"/>
      <c r="TIW45" s="37"/>
      <c r="TIX45" s="37"/>
      <c r="TIY45" s="37"/>
      <c r="TIZ45" s="37"/>
      <c r="TJA45" s="37"/>
      <c r="TJB45" s="37"/>
      <c r="TJC45" s="37"/>
      <c r="TJD45" s="37"/>
      <c r="TJE45" s="37"/>
      <c r="TJF45" s="37"/>
      <c r="TJG45" s="37"/>
      <c r="TJH45" s="37"/>
      <c r="TJI45" s="37"/>
      <c r="TJJ45" s="37"/>
      <c r="TJK45" s="37"/>
      <c r="TJL45" s="37"/>
      <c r="TJM45" s="37"/>
      <c r="TJN45" s="37"/>
      <c r="TJO45" s="37"/>
      <c r="TJP45" s="37"/>
      <c r="TJQ45" s="37"/>
      <c r="TJR45" s="37"/>
      <c r="TJS45" s="37"/>
      <c r="TJT45" s="37"/>
      <c r="TJU45" s="37"/>
      <c r="TJV45" s="37"/>
      <c r="TJW45" s="37"/>
      <c r="TJX45" s="37"/>
      <c r="TJY45" s="37"/>
      <c r="TJZ45" s="37"/>
      <c r="TKA45" s="37"/>
      <c r="TKB45" s="37"/>
      <c r="TKC45" s="37"/>
      <c r="TKD45" s="37"/>
      <c r="TKE45" s="37"/>
      <c r="TKF45" s="37"/>
      <c r="TKG45" s="37"/>
      <c r="TKH45" s="37"/>
      <c r="TKI45" s="37"/>
      <c r="TKJ45" s="37"/>
      <c r="TKK45" s="37"/>
      <c r="TKL45" s="37"/>
      <c r="TKM45" s="37"/>
      <c r="TKN45" s="37"/>
      <c r="TKO45" s="37"/>
      <c r="TKP45" s="37"/>
      <c r="TKQ45" s="37"/>
      <c r="TKR45" s="37"/>
      <c r="TKS45" s="37"/>
      <c r="TKT45" s="37"/>
      <c r="TKU45" s="37"/>
      <c r="TKV45" s="37"/>
      <c r="TKW45" s="37"/>
      <c r="TKX45" s="37"/>
      <c r="TKY45" s="37"/>
      <c r="TKZ45" s="37"/>
      <c r="TLA45" s="37"/>
      <c r="TLB45" s="37"/>
      <c r="TLC45" s="37"/>
      <c r="TLD45" s="37"/>
      <c r="TLE45" s="37"/>
      <c r="TLF45" s="37"/>
      <c r="TLG45" s="37"/>
      <c r="TLH45" s="37"/>
      <c r="TLI45" s="37"/>
      <c r="TLJ45" s="37"/>
      <c r="TLK45" s="37"/>
      <c r="TLL45" s="37"/>
      <c r="TLM45" s="37"/>
      <c r="TLN45" s="37"/>
      <c r="TLO45" s="37"/>
      <c r="TLP45" s="37"/>
      <c r="TLQ45" s="37"/>
      <c r="TLR45" s="37"/>
      <c r="TLS45" s="37"/>
      <c r="TLT45" s="37"/>
      <c r="TLU45" s="37"/>
      <c r="TLV45" s="37"/>
      <c r="TLW45" s="37"/>
      <c r="TLX45" s="37"/>
      <c r="TLY45" s="37"/>
      <c r="TLZ45" s="37"/>
      <c r="TMA45" s="37"/>
      <c r="TMB45" s="37"/>
      <c r="TMC45" s="37"/>
      <c r="TMD45" s="37"/>
      <c r="TME45" s="37"/>
      <c r="TMF45" s="37"/>
      <c r="TMG45" s="37"/>
      <c r="TMH45" s="37"/>
      <c r="TMI45" s="37"/>
      <c r="TMJ45" s="37"/>
      <c r="TMK45" s="37"/>
      <c r="TML45" s="37"/>
      <c r="TMM45" s="37"/>
      <c r="TMN45" s="37"/>
      <c r="TMO45" s="37"/>
      <c r="TMP45" s="37"/>
      <c r="TMQ45" s="37"/>
      <c r="TMR45" s="37"/>
      <c r="TMS45" s="37"/>
      <c r="TMT45" s="37"/>
      <c r="TMU45" s="37"/>
      <c r="TMV45" s="37"/>
      <c r="TMW45" s="37"/>
      <c r="TMX45" s="37"/>
      <c r="TMY45" s="37"/>
      <c r="TMZ45" s="37"/>
      <c r="TNA45" s="37"/>
      <c r="TNB45" s="37"/>
      <c r="TNC45" s="37"/>
      <c r="TND45" s="37"/>
      <c r="TNE45" s="37"/>
      <c r="TNF45" s="37"/>
      <c r="TNG45" s="37"/>
      <c r="TNH45" s="37"/>
      <c r="TNI45" s="37"/>
      <c r="TNJ45" s="37"/>
      <c r="TNK45" s="37"/>
      <c r="TNL45" s="37"/>
      <c r="TNM45" s="37"/>
      <c r="TNN45" s="37"/>
      <c r="TNO45" s="37"/>
      <c r="TNP45" s="37"/>
      <c r="TNQ45" s="37"/>
      <c r="TNR45" s="37"/>
      <c r="TNS45" s="37"/>
      <c r="TNT45" s="37"/>
      <c r="TNU45" s="37"/>
      <c r="TNV45" s="37"/>
      <c r="TNW45" s="37"/>
      <c r="TNX45" s="37"/>
      <c r="TNY45" s="37"/>
      <c r="TNZ45" s="37"/>
      <c r="TOA45" s="37"/>
      <c r="TOB45" s="37"/>
      <c r="TOC45" s="37"/>
      <c r="TOD45" s="37"/>
      <c r="TOE45" s="37"/>
      <c r="TOF45" s="37"/>
      <c r="TOG45" s="37"/>
      <c r="TOH45" s="37"/>
      <c r="TOI45" s="37"/>
      <c r="TOJ45" s="37"/>
      <c r="TOK45" s="37"/>
      <c r="TOL45" s="37"/>
      <c r="TOM45" s="37"/>
      <c r="TON45" s="37"/>
      <c r="TOO45" s="37"/>
      <c r="TOP45" s="37"/>
      <c r="TOQ45" s="37"/>
      <c r="TOR45" s="37"/>
      <c r="TOS45" s="37"/>
      <c r="TOT45" s="37"/>
      <c r="TOU45" s="37"/>
      <c r="TOV45" s="37"/>
      <c r="TOW45" s="37"/>
      <c r="TOX45" s="37"/>
      <c r="TOY45" s="37"/>
      <c r="TOZ45" s="37"/>
      <c r="TPA45" s="37"/>
      <c r="TPB45" s="37"/>
      <c r="TPC45" s="37"/>
      <c r="TPD45" s="37"/>
      <c r="TPE45" s="37"/>
      <c r="TPF45" s="37"/>
      <c r="TPG45" s="37"/>
      <c r="TPH45" s="37"/>
      <c r="TPI45" s="37"/>
      <c r="TPJ45" s="37"/>
      <c r="TPK45" s="37"/>
      <c r="TPL45" s="37"/>
      <c r="TPM45" s="37"/>
      <c r="TPN45" s="37"/>
      <c r="TPO45" s="37"/>
      <c r="TPP45" s="37"/>
      <c r="TPQ45" s="37"/>
      <c r="TPR45" s="37"/>
      <c r="TPS45" s="37"/>
      <c r="TPT45" s="37"/>
      <c r="TPU45" s="37"/>
      <c r="TPV45" s="37"/>
      <c r="TPW45" s="37"/>
      <c r="TPX45" s="37"/>
      <c r="TPY45" s="37"/>
      <c r="TPZ45" s="37"/>
      <c r="TQA45" s="37"/>
      <c r="TQB45" s="37"/>
      <c r="TQC45" s="37"/>
      <c r="TQD45" s="37"/>
      <c r="TQE45" s="37"/>
      <c r="TQF45" s="37"/>
      <c r="TQG45" s="37"/>
      <c r="TQH45" s="37"/>
      <c r="TQI45" s="37"/>
      <c r="TQJ45" s="37"/>
      <c r="TQK45" s="37"/>
      <c r="TQL45" s="37"/>
      <c r="TQM45" s="37"/>
      <c r="TQN45" s="37"/>
      <c r="TQO45" s="37"/>
      <c r="TQP45" s="37"/>
      <c r="TQQ45" s="37"/>
      <c r="TQR45" s="37"/>
      <c r="TQS45" s="37"/>
      <c r="TQT45" s="37"/>
      <c r="TQU45" s="37"/>
      <c r="TQV45" s="37"/>
      <c r="TQW45" s="37"/>
      <c r="TQX45" s="37"/>
      <c r="TQY45" s="37"/>
      <c r="TQZ45" s="37"/>
      <c r="TRA45" s="37"/>
      <c r="TRB45" s="37"/>
      <c r="TRC45" s="37"/>
      <c r="TRD45" s="37"/>
      <c r="TRE45" s="37"/>
      <c r="TRF45" s="37"/>
      <c r="TRG45" s="37"/>
      <c r="TRH45" s="37"/>
      <c r="TRI45" s="37"/>
      <c r="TRJ45" s="37"/>
      <c r="TRK45" s="37"/>
      <c r="TRL45" s="37"/>
      <c r="TRM45" s="37"/>
      <c r="TRN45" s="37"/>
      <c r="TRO45" s="37"/>
      <c r="TRP45" s="37"/>
      <c r="TRQ45" s="37"/>
      <c r="TRR45" s="37"/>
      <c r="TRS45" s="37"/>
      <c r="TRT45" s="37"/>
      <c r="TRU45" s="37"/>
      <c r="TRV45" s="37"/>
      <c r="TRW45" s="37"/>
      <c r="TRX45" s="37"/>
      <c r="TRY45" s="37"/>
      <c r="TRZ45" s="37"/>
      <c r="TSA45" s="37"/>
      <c r="TSB45" s="37"/>
      <c r="TSC45" s="37"/>
      <c r="TSD45" s="37"/>
      <c r="TSE45" s="37"/>
      <c r="TSF45" s="37"/>
      <c r="TSG45" s="37"/>
      <c r="TSH45" s="37"/>
      <c r="TSI45" s="37"/>
      <c r="TSJ45" s="37"/>
      <c r="TSK45" s="37"/>
      <c r="TSL45" s="37"/>
      <c r="TSM45" s="37"/>
      <c r="TSN45" s="37"/>
      <c r="TSO45" s="37"/>
      <c r="TSP45" s="37"/>
      <c r="TSQ45" s="37"/>
      <c r="TSR45" s="37"/>
      <c r="TSS45" s="37"/>
      <c r="TST45" s="37"/>
      <c r="TSU45" s="37"/>
      <c r="TSV45" s="37"/>
      <c r="TSW45" s="37"/>
      <c r="TSX45" s="37"/>
      <c r="TSY45" s="37"/>
      <c r="TSZ45" s="37"/>
      <c r="TTA45" s="37"/>
      <c r="TTB45" s="37"/>
      <c r="TTC45" s="37"/>
      <c r="TTD45" s="37"/>
      <c r="TTE45" s="37"/>
      <c r="TTF45" s="37"/>
      <c r="TTG45" s="37"/>
      <c r="TTH45" s="37"/>
      <c r="TTI45" s="37"/>
      <c r="TTJ45" s="37"/>
      <c r="TTK45" s="37"/>
      <c r="TTL45" s="37"/>
      <c r="TTM45" s="37"/>
      <c r="TTN45" s="37"/>
      <c r="TTO45" s="37"/>
      <c r="TTP45" s="37"/>
      <c r="TTQ45" s="37"/>
      <c r="TTR45" s="37"/>
      <c r="TTS45" s="37"/>
      <c r="TTT45" s="37"/>
      <c r="TTU45" s="37"/>
      <c r="TTV45" s="37"/>
      <c r="TTW45" s="37"/>
      <c r="TTX45" s="37"/>
      <c r="TTY45" s="37"/>
      <c r="TTZ45" s="37"/>
      <c r="TUA45" s="37"/>
      <c r="TUB45" s="37"/>
      <c r="TUC45" s="37"/>
      <c r="TUD45" s="37"/>
      <c r="TUE45" s="37"/>
      <c r="TUF45" s="37"/>
      <c r="TUG45" s="37"/>
      <c r="TUH45" s="37"/>
      <c r="TUI45" s="37"/>
      <c r="TUJ45" s="37"/>
      <c r="TUK45" s="37"/>
      <c r="TUL45" s="37"/>
      <c r="TUM45" s="37"/>
      <c r="TUN45" s="37"/>
      <c r="TUO45" s="37"/>
      <c r="TUP45" s="37"/>
      <c r="TUQ45" s="37"/>
      <c r="TUR45" s="37"/>
      <c r="TUS45" s="37"/>
      <c r="TUT45" s="37"/>
      <c r="TUU45" s="37"/>
      <c r="TUV45" s="37"/>
      <c r="TUW45" s="37"/>
      <c r="TUX45" s="37"/>
      <c r="TUY45" s="37"/>
      <c r="TUZ45" s="37"/>
      <c r="TVA45" s="37"/>
      <c r="TVB45" s="37"/>
      <c r="TVC45" s="37"/>
      <c r="TVD45" s="37"/>
      <c r="TVE45" s="37"/>
      <c r="TVF45" s="37"/>
      <c r="TVG45" s="37"/>
      <c r="TVH45" s="37"/>
      <c r="TVI45" s="37"/>
      <c r="TVJ45" s="37"/>
      <c r="TVK45" s="37"/>
      <c r="TVL45" s="37"/>
      <c r="TVM45" s="37"/>
      <c r="TVN45" s="37"/>
      <c r="TVO45" s="37"/>
      <c r="TVP45" s="37"/>
      <c r="TVQ45" s="37"/>
      <c r="TVR45" s="37"/>
      <c r="TVS45" s="37"/>
      <c r="TVT45" s="37"/>
      <c r="TVU45" s="37"/>
      <c r="TVV45" s="37"/>
      <c r="TVW45" s="37"/>
      <c r="TVX45" s="37"/>
      <c r="TVY45" s="37"/>
      <c r="TVZ45" s="37"/>
      <c r="TWA45" s="37"/>
      <c r="TWB45" s="37"/>
      <c r="TWC45" s="37"/>
      <c r="TWD45" s="37"/>
      <c r="TWE45" s="37"/>
      <c r="TWF45" s="37"/>
      <c r="TWG45" s="37"/>
      <c r="TWH45" s="37"/>
      <c r="TWI45" s="37"/>
      <c r="TWJ45" s="37"/>
      <c r="TWK45" s="37"/>
      <c r="TWL45" s="37"/>
      <c r="TWM45" s="37"/>
      <c r="TWN45" s="37"/>
      <c r="TWO45" s="37"/>
      <c r="TWP45" s="37"/>
      <c r="TWQ45" s="37"/>
      <c r="TWR45" s="37"/>
      <c r="TWS45" s="37"/>
      <c r="TWT45" s="37"/>
      <c r="TWU45" s="37"/>
      <c r="TWV45" s="37"/>
      <c r="TWW45" s="37"/>
      <c r="TWX45" s="37"/>
      <c r="TWY45" s="37"/>
      <c r="TWZ45" s="37"/>
      <c r="TXA45" s="37"/>
      <c r="TXB45" s="37"/>
      <c r="TXC45" s="37"/>
      <c r="TXD45" s="37"/>
      <c r="TXE45" s="37"/>
      <c r="TXF45" s="37"/>
      <c r="TXG45" s="37"/>
      <c r="TXH45" s="37"/>
      <c r="TXI45" s="37"/>
      <c r="TXJ45" s="37"/>
      <c r="TXK45" s="37"/>
      <c r="TXL45" s="37"/>
      <c r="TXM45" s="37"/>
      <c r="TXN45" s="37"/>
      <c r="TXO45" s="37"/>
      <c r="TXP45" s="37"/>
      <c r="TXQ45" s="37"/>
      <c r="TXR45" s="37"/>
      <c r="TXS45" s="37"/>
      <c r="TXT45" s="37"/>
      <c r="TXU45" s="37"/>
      <c r="TXV45" s="37"/>
      <c r="TXW45" s="37"/>
      <c r="TXX45" s="37"/>
      <c r="TXY45" s="37"/>
      <c r="TXZ45" s="37"/>
      <c r="TYA45" s="37"/>
      <c r="TYB45" s="37"/>
      <c r="TYC45" s="37"/>
      <c r="TYD45" s="37"/>
      <c r="TYE45" s="37"/>
      <c r="TYF45" s="37"/>
      <c r="TYG45" s="37"/>
      <c r="TYH45" s="37"/>
      <c r="TYI45" s="37"/>
      <c r="TYJ45" s="37"/>
      <c r="TYK45" s="37"/>
      <c r="TYL45" s="37"/>
      <c r="TYM45" s="37"/>
      <c r="TYN45" s="37"/>
      <c r="TYO45" s="37"/>
      <c r="TYP45" s="37"/>
      <c r="TYQ45" s="37"/>
      <c r="TYR45" s="37"/>
      <c r="TYS45" s="37"/>
      <c r="TYT45" s="37"/>
      <c r="TYU45" s="37"/>
      <c r="TYV45" s="37"/>
      <c r="TYW45" s="37"/>
      <c r="TYX45" s="37"/>
      <c r="TYY45" s="37"/>
      <c r="TYZ45" s="37"/>
      <c r="TZA45" s="37"/>
      <c r="TZB45" s="37"/>
      <c r="TZC45" s="37"/>
      <c r="TZD45" s="37"/>
      <c r="TZE45" s="37"/>
      <c r="TZF45" s="37"/>
      <c r="TZG45" s="37"/>
      <c r="TZH45" s="37"/>
      <c r="TZI45" s="37"/>
      <c r="TZJ45" s="37"/>
      <c r="TZK45" s="37"/>
      <c r="TZL45" s="37"/>
      <c r="TZM45" s="37"/>
      <c r="TZN45" s="37"/>
      <c r="TZO45" s="37"/>
      <c r="TZP45" s="37"/>
      <c r="TZQ45" s="37"/>
      <c r="TZR45" s="37"/>
      <c r="TZS45" s="37"/>
      <c r="TZT45" s="37"/>
      <c r="TZU45" s="37"/>
      <c r="TZV45" s="37"/>
      <c r="TZW45" s="37"/>
      <c r="TZX45" s="37"/>
      <c r="TZY45" s="37"/>
      <c r="TZZ45" s="37"/>
      <c r="UAA45" s="37"/>
      <c r="UAB45" s="37"/>
      <c r="UAC45" s="37"/>
      <c r="UAD45" s="37"/>
      <c r="UAE45" s="37"/>
      <c r="UAF45" s="37"/>
      <c r="UAG45" s="37"/>
      <c r="UAH45" s="37"/>
      <c r="UAI45" s="37"/>
      <c r="UAJ45" s="37"/>
      <c r="UAK45" s="37"/>
      <c r="UAL45" s="37"/>
      <c r="UAM45" s="37"/>
      <c r="UAN45" s="37"/>
      <c r="UAO45" s="37"/>
      <c r="UAP45" s="37"/>
      <c r="UAQ45" s="37"/>
      <c r="UAR45" s="37"/>
      <c r="UAS45" s="37"/>
      <c r="UAT45" s="37"/>
      <c r="UAU45" s="37"/>
      <c r="UAV45" s="37"/>
      <c r="UAW45" s="37"/>
      <c r="UAX45" s="37"/>
      <c r="UAY45" s="37"/>
      <c r="UAZ45" s="37"/>
      <c r="UBA45" s="37"/>
      <c r="UBB45" s="37"/>
      <c r="UBC45" s="37"/>
      <c r="UBD45" s="37"/>
      <c r="UBE45" s="37"/>
      <c r="UBF45" s="37"/>
      <c r="UBG45" s="37"/>
      <c r="UBH45" s="37"/>
      <c r="UBI45" s="37"/>
      <c r="UBJ45" s="37"/>
      <c r="UBK45" s="37"/>
      <c r="UBL45" s="37"/>
      <c r="UBM45" s="37"/>
      <c r="UBN45" s="37"/>
      <c r="UBO45" s="37"/>
      <c r="UBP45" s="37"/>
      <c r="UBQ45" s="37"/>
      <c r="UBR45" s="37"/>
      <c r="UBS45" s="37"/>
      <c r="UBT45" s="37"/>
      <c r="UBU45" s="37"/>
      <c r="UBV45" s="37"/>
      <c r="UBW45" s="37"/>
      <c r="UBX45" s="37"/>
      <c r="UBY45" s="37"/>
      <c r="UBZ45" s="37"/>
      <c r="UCA45" s="37"/>
      <c r="UCB45" s="37"/>
      <c r="UCC45" s="37"/>
      <c r="UCD45" s="37"/>
      <c r="UCE45" s="37"/>
      <c r="UCF45" s="37"/>
      <c r="UCG45" s="37"/>
      <c r="UCH45" s="37"/>
      <c r="UCI45" s="37"/>
      <c r="UCJ45" s="37"/>
      <c r="UCK45" s="37"/>
      <c r="UCL45" s="37"/>
      <c r="UCM45" s="37"/>
      <c r="UCN45" s="37"/>
      <c r="UCO45" s="37"/>
      <c r="UCP45" s="37"/>
      <c r="UCQ45" s="37"/>
      <c r="UCR45" s="37"/>
      <c r="UCS45" s="37"/>
      <c r="UCT45" s="37"/>
      <c r="UCU45" s="37"/>
      <c r="UCV45" s="37"/>
      <c r="UCW45" s="37"/>
      <c r="UCX45" s="37"/>
      <c r="UCY45" s="37"/>
      <c r="UCZ45" s="37"/>
      <c r="UDA45" s="37"/>
      <c r="UDB45" s="37"/>
      <c r="UDC45" s="37"/>
      <c r="UDD45" s="37"/>
      <c r="UDE45" s="37"/>
      <c r="UDF45" s="37"/>
      <c r="UDG45" s="37"/>
      <c r="UDH45" s="37"/>
      <c r="UDI45" s="37"/>
      <c r="UDJ45" s="37"/>
      <c r="UDK45" s="37"/>
      <c r="UDL45" s="37"/>
      <c r="UDM45" s="37"/>
      <c r="UDN45" s="37"/>
      <c r="UDO45" s="37"/>
      <c r="UDP45" s="37"/>
      <c r="UDQ45" s="37"/>
      <c r="UDR45" s="37"/>
      <c r="UDS45" s="37"/>
      <c r="UDT45" s="37"/>
      <c r="UDU45" s="37"/>
      <c r="UDV45" s="37"/>
      <c r="UDW45" s="37"/>
      <c r="UDX45" s="37"/>
      <c r="UDY45" s="37"/>
      <c r="UDZ45" s="37"/>
      <c r="UEA45" s="37"/>
      <c r="UEB45" s="37"/>
      <c r="UEC45" s="37"/>
      <c r="UED45" s="37"/>
      <c r="UEE45" s="37"/>
      <c r="UEF45" s="37"/>
      <c r="UEG45" s="37"/>
      <c r="UEH45" s="37"/>
      <c r="UEI45" s="37"/>
      <c r="UEJ45" s="37"/>
      <c r="UEK45" s="37"/>
      <c r="UEL45" s="37"/>
      <c r="UEM45" s="37"/>
      <c r="UEN45" s="37"/>
      <c r="UEO45" s="37"/>
      <c r="UEP45" s="37"/>
      <c r="UEQ45" s="37"/>
      <c r="UER45" s="37"/>
      <c r="UES45" s="37"/>
      <c r="UET45" s="37"/>
      <c r="UEU45" s="37"/>
      <c r="UEV45" s="37"/>
      <c r="UEW45" s="37"/>
      <c r="UEX45" s="37"/>
      <c r="UEY45" s="37"/>
      <c r="UEZ45" s="37"/>
      <c r="UFA45" s="37"/>
      <c r="UFB45" s="37"/>
      <c r="UFC45" s="37"/>
      <c r="UFD45" s="37"/>
      <c r="UFE45" s="37"/>
      <c r="UFF45" s="37"/>
      <c r="UFG45" s="37"/>
      <c r="UFH45" s="37"/>
      <c r="UFI45" s="37"/>
      <c r="UFJ45" s="37"/>
      <c r="UFK45" s="37"/>
      <c r="UFL45" s="37"/>
      <c r="UFM45" s="37"/>
      <c r="UFN45" s="37"/>
      <c r="UFO45" s="37"/>
      <c r="UFP45" s="37"/>
      <c r="UFQ45" s="37"/>
      <c r="UFR45" s="37"/>
      <c r="UFS45" s="37"/>
      <c r="UFT45" s="37"/>
      <c r="UFU45" s="37"/>
      <c r="UFV45" s="37"/>
      <c r="UFW45" s="37"/>
      <c r="UFX45" s="37"/>
      <c r="UFY45" s="37"/>
      <c r="UFZ45" s="37"/>
      <c r="UGA45" s="37"/>
      <c r="UGB45" s="37"/>
      <c r="UGC45" s="37"/>
      <c r="UGD45" s="37"/>
      <c r="UGE45" s="37"/>
      <c r="UGF45" s="37"/>
      <c r="UGG45" s="37"/>
      <c r="UGH45" s="37"/>
      <c r="UGI45" s="37"/>
      <c r="UGJ45" s="37"/>
      <c r="UGK45" s="37"/>
      <c r="UGL45" s="37"/>
      <c r="UGM45" s="37"/>
      <c r="UGN45" s="37"/>
      <c r="UGO45" s="37"/>
      <c r="UGP45" s="37"/>
      <c r="UGQ45" s="37"/>
      <c r="UGR45" s="37"/>
      <c r="UGS45" s="37"/>
      <c r="UGT45" s="37"/>
      <c r="UGU45" s="37"/>
      <c r="UGV45" s="37"/>
      <c r="UGW45" s="37"/>
      <c r="UGX45" s="37"/>
      <c r="UGY45" s="37"/>
      <c r="UGZ45" s="37"/>
      <c r="UHA45" s="37"/>
      <c r="UHB45" s="37"/>
      <c r="UHC45" s="37"/>
      <c r="UHD45" s="37"/>
      <c r="UHE45" s="37"/>
      <c r="UHF45" s="37"/>
      <c r="UHG45" s="37"/>
      <c r="UHH45" s="37"/>
      <c r="UHI45" s="37"/>
      <c r="UHJ45" s="37"/>
      <c r="UHK45" s="37"/>
      <c r="UHL45" s="37"/>
      <c r="UHM45" s="37"/>
      <c r="UHN45" s="37"/>
      <c r="UHO45" s="37"/>
      <c r="UHP45" s="37"/>
      <c r="UHQ45" s="37"/>
      <c r="UHR45" s="37"/>
      <c r="UHS45" s="37"/>
      <c r="UHT45" s="37"/>
      <c r="UHU45" s="37"/>
      <c r="UHV45" s="37"/>
      <c r="UHW45" s="37"/>
      <c r="UHX45" s="37"/>
      <c r="UHY45" s="37"/>
      <c r="UHZ45" s="37"/>
      <c r="UIA45" s="37"/>
      <c r="UIB45" s="37"/>
      <c r="UIC45" s="37"/>
      <c r="UID45" s="37"/>
      <c r="UIE45" s="37"/>
      <c r="UIF45" s="37"/>
      <c r="UIG45" s="37"/>
      <c r="UIH45" s="37"/>
      <c r="UII45" s="37"/>
      <c r="UIJ45" s="37"/>
      <c r="UIK45" s="37"/>
      <c r="UIL45" s="37"/>
      <c r="UIM45" s="37"/>
      <c r="UIN45" s="37"/>
      <c r="UIO45" s="37"/>
      <c r="UIP45" s="37"/>
      <c r="UIQ45" s="37"/>
      <c r="UIR45" s="37"/>
      <c r="UIS45" s="37"/>
      <c r="UIT45" s="37"/>
      <c r="UIU45" s="37"/>
      <c r="UIV45" s="37"/>
      <c r="UIW45" s="37"/>
      <c r="UIX45" s="37"/>
      <c r="UIY45" s="37"/>
      <c r="UIZ45" s="37"/>
      <c r="UJA45" s="37"/>
      <c r="UJB45" s="37"/>
      <c r="UJC45" s="37"/>
      <c r="UJD45" s="37"/>
      <c r="UJE45" s="37"/>
      <c r="UJF45" s="37"/>
      <c r="UJG45" s="37"/>
      <c r="UJH45" s="37"/>
      <c r="UJI45" s="37"/>
      <c r="UJJ45" s="37"/>
      <c r="UJK45" s="37"/>
      <c r="UJL45" s="37"/>
      <c r="UJM45" s="37"/>
      <c r="UJN45" s="37"/>
      <c r="UJO45" s="37"/>
      <c r="UJP45" s="37"/>
      <c r="UJQ45" s="37"/>
      <c r="UJR45" s="37"/>
      <c r="UJS45" s="37"/>
      <c r="UJT45" s="37"/>
      <c r="UJU45" s="37"/>
      <c r="UJV45" s="37"/>
      <c r="UJW45" s="37"/>
      <c r="UJX45" s="37"/>
      <c r="UJY45" s="37"/>
      <c r="UJZ45" s="37"/>
      <c r="UKA45" s="37"/>
      <c r="UKB45" s="37"/>
      <c r="UKC45" s="37"/>
      <c r="UKD45" s="37"/>
      <c r="UKE45" s="37"/>
      <c r="UKF45" s="37"/>
      <c r="UKG45" s="37"/>
      <c r="UKH45" s="37"/>
      <c r="UKI45" s="37"/>
      <c r="UKJ45" s="37"/>
      <c r="UKK45" s="37"/>
      <c r="UKL45" s="37"/>
      <c r="UKM45" s="37"/>
      <c r="UKN45" s="37"/>
      <c r="UKO45" s="37"/>
      <c r="UKP45" s="37"/>
      <c r="UKQ45" s="37"/>
      <c r="UKR45" s="37"/>
      <c r="UKS45" s="37"/>
      <c r="UKT45" s="37"/>
      <c r="UKU45" s="37"/>
      <c r="UKV45" s="37"/>
      <c r="UKW45" s="37"/>
      <c r="UKX45" s="37"/>
      <c r="UKY45" s="37"/>
      <c r="UKZ45" s="37"/>
      <c r="ULA45" s="37"/>
      <c r="ULB45" s="37"/>
      <c r="ULC45" s="37"/>
      <c r="ULD45" s="37"/>
      <c r="ULE45" s="37"/>
      <c r="ULF45" s="37"/>
      <c r="ULG45" s="37"/>
      <c r="ULH45" s="37"/>
      <c r="ULI45" s="37"/>
      <c r="ULJ45" s="37"/>
      <c r="ULK45" s="37"/>
      <c r="ULL45" s="37"/>
      <c r="ULM45" s="37"/>
      <c r="ULN45" s="37"/>
      <c r="ULO45" s="37"/>
      <c r="ULP45" s="37"/>
      <c r="ULQ45" s="37"/>
      <c r="ULR45" s="37"/>
      <c r="ULS45" s="37"/>
      <c r="ULT45" s="37"/>
      <c r="ULU45" s="37"/>
      <c r="ULV45" s="37"/>
      <c r="ULW45" s="37"/>
      <c r="ULX45" s="37"/>
      <c r="ULY45" s="37"/>
      <c r="ULZ45" s="37"/>
      <c r="UMA45" s="37"/>
      <c r="UMB45" s="37"/>
      <c r="UMC45" s="37"/>
      <c r="UMD45" s="37"/>
      <c r="UME45" s="37"/>
      <c r="UMF45" s="37"/>
      <c r="UMG45" s="37"/>
      <c r="UMH45" s="37"/>
      <c r="UMI45" s="37"/>
      <c r="UMJ45" s="37"/>
      <c r="UMK45" s="37"/>
      <c r="UML45" s="37"/>
      <c r="UMM45" s="37"/>
      <c r="UMN45" s="37"/>
      <c r="UMO45" s="37"/>
      <c r="UMP45" s="37"/>
      <c r="UMQ45" s="37"/>
      <c r="UMR45" s="37"/>
      <c r="UMS45" s="37"/>
      <c r="UMT45" s="37"/>
      <c r="UMU45" s="37"/>
      <c r="UMV45" s="37"/>
      <c r="UMW45" s="37"/>
      <c r="UMX45" s="37"/>
      <c r="UMY45" s="37"/>
      <c r="UMZ45" s="37"/>
      <c r="UNA45" s="37"/>
      <c r="UNB45" s="37"/>
      <c r="UNC45" s="37"/>
      <c r="UND45" s="37"/>
      <c r="UNE45" s="37"/>
      <c r="UNF45" s="37"/>
      <c r="UNG45" s="37"/>
      <c r="UNH45" s="37"/>
      <c r="UNI45" s="37"/>
      <c r="UNJ45" s="37"/>
      <c r="UNK45" s="37"/>
      <c r="UNL45" s="37"/>
      <c r="UNM45" s="37"/>
      <c r="UNN45" s="37"/>
      <c r="UNO45" s="37"/>
      <c r="UNP45" s="37"/>
      <c r="UNQ45" s="37"/>
      <c r="UNR45" s="37"/>
      <c r="UNS45" s="37"/>
      <c r="UNT45" s="37"/>
      <c r="UNU45" s="37"/>
      <c r="UNV45" s="37"/>
      <c r="UNW45" s="37"/>
      <c r="UNX45" s="37"/>
      <c r="UNY45" s="37"/>
      <c r="UNZ45" s="37"/>
      <c r="UOA45" s="37"/>
      <c r="UOB45" s="37"/>
      <c r="UOC45" s="37"/>
      <c r="UOD45" s="37"/>
      <c r="UOE45" s="37"/>
      <c r="UOF45" s="37"/>
      <c r="UOG45" s="37"/>
      <c r="UOH45" s="37"/>
      <c r="UOI45" s="37"/>
      <c r="UOJ45" s="37"/>
      <c r="UOK45" s="37"/>
      <c r="UOL45" s="37"/>
      <c r="UOM45" s="37"/>
      <c r="UON45" s="37"/>
      <c r="UOO45" s="37"/>
      <c r="UOP45" s="37"/>
      <c r="UOQ45" s="37"/>
      <c r="UOR45" s="37"/>
      <c r="UOS45" s="37"/>
      <c r="UOT45" s="37"/>
      <c r="UOU45" s="37"/>
      <c r="UOV45" s="37"/>
      <c r="UOW45" s="37"/>
      <c r="UOX45" s="37"/>
      <c r="UOY45" s="37"/>
      <c r="UOZ45" s="37"/>
      <c r="UPA45" s="37"/>
      <c r="UPB45" s="37"/>
      <c r="UPC45" s="37"/>
      <c r="UPD45" s="37"/>
      <c r="UPE45" s="37"/>
      <c r="UPF45" s="37"/>
      <c r="UPG45" s="37"/>
      <c r="UPH45" s="37"/>
      <c r="UPI45" s="37"/>
      <c r="UPJ45" s="37"/>
      <c r="UPK45" s="37"/>
      <c r="UPL45" s="37"/>
      <c r="UPM45" s="37"/>
      <c r="UPN45" s="37"/>
      <c r="UPO45" s="37"/>
      <c r="UPP45" s="37"/>
      <c r="UPQ45" s="37"/>
      <c r="UPR45" s="37"/>
      <c r="UPS45" s="37"/>
      <c r="UPT45" s="37"/>
      <c r="UPU45" s="37"/>
      <c r="UPV45" s="37"/>
      <c r="UPW45" s="37"/>
      <c r="UPX45" s="37"/>
      <c r="UPY45" s="37"/>
      <c r="UPZ45" s="37"/>
      <c r="UQA45" s="37"/>
      <c r="UQB45" s="37"/>
      <c r="UQC45" s="37"/>
      <c r="UQD45" s="37"/>
      <c r="UQE45" s="37"/>
      <c r="UQF45" s="37"/>
      <c r="UQG45" s="37"/>
      <c r="UQH45" s="37"/>
      <c r="UQI45" s="37"/>
      <c r="UQJ45" s="37"/>
      <c r="UQK45" s="37"/>
      <c r="UQL45" s="37"/>
      <c r="UQM45" s="37"/>
      <c r="UQN45" s="37"/>
      <c r="UQO45" s="37"/>
      <c r="UQP45" s="37"/>
      <c r="UQQ45" s="37"/>
      <c r="UQR45" s="37"/>
      <c r="UQS45" s="37"/>
      <c r="UQT45" s="37"/>
      <c r="UQU45" s="37"/>
      <c r="UQV45" s="37"/>
      <c r="UQW45" s="37"/>
      <c r="UQX45" s="37"/>
      <c r="UQY45" s="37"/>
      <c r="UQZ45" s="37"/>
      <c r="URA45" s="37"/>
      <c r="URB45" s="37"/>
      <c r="URC45" s="37"/>
      <c r="URD45" s="37"/>
      <c r="URE45" s="37"/>
      <c r="URF45" s="37"/>
      <c r="URG45" s="37"/>
      <c r="URH45" s="37"/>
      <c r="URI45" s="37"/>
      <c r="URJ45" s="37"/>
      <c r="URK45" s="37"/>
      <c r="URL45" s="37"/>
      <c r="URM45" s="37"/>
      <c r="URN45" s="37"/>
      <c r="URO45" s="37"/>
      <c r="URP45" s="37"/>
      <c r="URQ45" s="37"/>
      <c r="URR45" s="37"/>
      <c r="URS45" s="37"/>
      <c r="URT45" s="37"/>
      <c r="URU45" s="37"/>
      <c r="URV45" s="37"/>
      <c r="URW45" s="37"/>
      <c r="URX45" s="37"/>
      <c r="URY45" s="37"/>
      <c r="URZ45" s="37"/>
      <c r="USA45" s="37"/>
      <c r="USB45" s="37"/>
      <c r="USC45" s="37"/>
      <c r="USD45" s="37"/>
      <c r="USE45" s="37"/>
      <c r="USF45" s="37"/>
      <c r="USG45" s="37"/>
      <c r="USH45" s="37"/>
      <c r="USI45" s="37"/>
      <c r="USJ45" s="37"/>
      <c r="USK45" s="37"/>
      <c r="USL45" s="37"/>
      <c r="USM45" s="37"/>
      <c r="USN45" s="37"/>
      <c r="USO45" s="37"/>
      <c r="USP45" s="37"/>
      <c r="USQ45" s="37"/>
      <c r="USR45" s="37"/>
      <c r="USS45" s="37"/>
      <c r="UST45" s="37"/>
      <c r="USU45" s="37"/>
      <c r="USV45" s="37"/>
      <c r="USW45" s="37"/>
      <c r="USX45" s="37"/>
      <c r="USY45" s="37"/>
      <c r="USZ45" s="37"/>
      <c r="UTA45" s="37"/>
      <c r="UTB45" s="37"/>
      <c r="UTC45" s="37"/>
      <c r="UTD45" s="37"/>
      <c r="UTE45" s="37"/>
      <c r="UTF45" s="37"/>
      <c r="UTG45" s="37"/>
      <c r="UTH45" s="37"/>
      <c r="UTI45" s="37"/>
      <c r="UTJ45" s="37"/>
      <c r="UTK45" s="37"/>
      <c r="UTL45" s="37"/>
      <c r="UTM45" s="37"/>
      <c r="UTN45" s="37"/>
      <c r="UTO45" s="37"/>
      <c r="UTP45" s="37"/>
      <c r="UTQ45" s="37"/>
      <c r="UTR45" s="37"/>
      <c r="UTS45" s="37"/>
      <c r="UTT45" s="37"/>
      <c r="UTU45" s="37"/>
      <c r="UTV45" s="37"/>
      <c r="UTW45" s="37"/>
      <c r="UTX45" s="37"/>
      <c r="UTY45" s="37"/>
      <c r="UTZ45" s="37"/>
      <c r="UUA45" s="37"/>
      <c r="UUB45" s="37"/>
      <c r="UUC45" s="37"/>
      <c r="UUD45" s="37"/>
      <c r="UUE45" s="37"/>
      <c r="UUF45" s="37"/>
      <c r="UUG45" s="37"/>
      <c r="UUH45" s="37"/>
      <c r="UUI45" s="37"/>
      <c r="UUJ45" s="37"/>
      <c r="UUK45" s="37"/>
      <c r="UUL45" s="37"/>
      <c r="UUM45" s="37"/>
      <c r="UUN45" s="37"/>
      <c r="UUO45" s="37"/>
      <c r="UUP45" s="37"/>
      <c r="UUQ45" s="37"/>
      <c r="UUR45" s="37"/>
      <c r="UUS45" s="37"/>
      <c r="UUT45" s="37"/>
      <c r="UUU45" s="37"/>
      <c r="UUV45" s="37"/>
      <c r="UUW45" s="37"/>
      <c r="UUX45" s="37"/>
      <c r="UUY45" s="37"/>
      <c r="UUZ45" s="37"/>
      <c r="UVA45" s="37"/>
      <c r="UVB45" s="37"/>
      <c r="UVC45" s="37"/>
      <c r="UVD45" s="37"/>
      <c r="UVE45" s="37"/>
      <c r="UVF45" s="37"/>
      <c r="UVG45" s="37"/>
      <c r="UVH45" s="37"/>
      <c r="UVI45" s="37"/>
      <c r="UVJ45" s="37"/>
      <c r="UVK45" s="37"/>
      <c r="UVL45" s="37"/>
      <c r="UVM45" s="37"/>
      <c r="UVN45" s="37"/>
      <c r="UVO45" s="37"/>
      <c r="UVP45" s="37"/>
      <c r="UVQ45" s="37"/>
      <c r="UVR45" s="37"/>
      <c r="UVS45" s="37"/>
      <c r="UVT45" s="37"/>
      <c r="UVU45" s="37"/>
      <c r="UVV45" s="37"/>
      <c r="UVW45" s="37"/>
      <c r="UVX45" s="37"/>
      <c r="UVY45" s="37"/>
      <c r="UVZ45" s="37"/>
      <c r="UWA45" s="37"/>
      <c r="UWB45" s="37"/>
      <c r="UWC45" s="37"/>
      <c r="UWD45" s="37"/>
      <c r="UWE45" s="37"/>
      <c r="UWF45" s="37"/>
      <c r="UWG45" s="37"/>
      <c r="UWH45" s="37"/>
      <c r="UWI45" s="37"/>
      <c r="UWJ45" s="37"/>
      <c r="UWK45" s="37"/>
      <c r="UWL45" s="37"/>
      <c r="UWM45" s="37"/>
      <c r="UWN45" s="37"/>
      <c r="UWO45" s="37"/>
      <c r="UWP45" s="37"/>
      <c r="UWQ45" s="37"/>
      <c r="UWR45" s="37"/>
      <c r="UWS45" s="37"/>
      <c r="UWT45" s="37"/>
      <c r="UWU45" s="37"/>
      <c r="UWV45" s="37"/>
      <c r="UWW45" s="37"/>
      <c r="UWX45" s="37"/>
      <c r="UWY45" s="37"/>
      <c r="UWZ45" s="37"/>
      <c r="UXA45" s="37"/>
      <c r="UXB45" s="37"/>
      <c r="UXC45" s="37"/>
      <c r="UXD45" s="37"/>
      <c r="UXE45" s="37"/>
      <c r="UXF45" s="37"/>
      <c r="UXG45" s="37"/>
      <c r="UXH45" s="37"/>
      <c r="UXI45" s="37"/>
      <c r="UXJ45" s="37"/>
      <c r="UXK45" s="37"/>
      <c r="UXL45" s="37"/>
      <c r="UXM45" s="37"/>
      <c r="UXN45" s="37"/>
      <c r="UXO45" s="37"/>
      <c r="UXP45" s="37"/>
      <c r="UXQ45" s="37"/>
      <c r="UXR45" s="37"/>
      <c r="UXS45" s="37"/>
      <c r="UXT45" s="37"/>
      <c r="UXU45" s="37"/>
      <c r="UXV45" s="37"/>
      <c r="UXW45" s="37"/>
      <c r="UXX45" s="37"/>
      <c r="UXY45" s="37"/>
      <c r="UXZ45" s="37"/>
      <c r="UYA45" s="37"/>
      <c r="UYB45" s="37"/>
      <c r="UYC45" s="37"/>
      <c r="UYD45" s="37"/>
      <c r="UYE45" s="37"/>
      <c r="UYF45" s="37"/>
      <c r="UYG45" s="37"/>
      <c r="UYH45" s="37"/>
      <c r="UYI45" s="37"/>
      <c r="UYJ45" s="37"/>
      <c r="UYK45" s="37"/>
      <c r="UYL45" s="37"/>
      <c r="UYM45" s="37"/>
      <c r="UYN45" s="37"/>
      <c r="UYO45" s="37"/>
      <c r="UYP45" s="37"/>
      <c r="UYQ45" s="37"/>
      <c r="UYR45" s="37"/>
      <c r="UYS45" s="37"/>
      <c r="UYT45" s="37"/>
      <c r="UYU45" s="37"/>
      <c r="UYV45" s="37"/>
      <c r="UYW45" s="37"/>
      <c r="UYX45" s="37"/>
      <c r="UYY45" s="37"/>
      <c r="UYZ45" s="37"/>
      <c r="UZA45" s="37"/>
      <c r="UZB45" s="37"/>
      <c r="UZC45" s="37"/>
      <c r="UZD45" s="37"/>
      <c r="UZE45" s="37"/>
      <c r="UZF45" s="37"/>
      <c r="UZG45" s="37"/>
      <c r="UZH45" s="37"/>
      <c r="UZI45" s="37"/>
      <c r="UZJ45" s="37"/>
      <c r="UZK45" s="37"/>
      <c r="UZL45" s="37"/>
      <c r="UZM45" s="37"/>
      <c r="UZN45" s="37"/>
      <c r="UZO45" s="37"/>
      <c r="UZP45" s="37"/>
      <c r="UZQ45" s="37"/>
      <c r="UZR45" s="37"/>
      <c r="UZS45" s="37"/>
      <c r="UZT45" s="37"/>
      <c r="UZU45" s="37"/>
      <c r="UZV45" s="37"/>
      <c r="UZW45" s="37"/>
      <c r="UZX45" s="37"/>
      <c r="UZY45" s="37"/>
      <c r="UZZ45" s="37"/>
      <c r="VAA45" s="37"/>
      <c r="VAB45" s="37"/>
      <c r="VAC45" s="37"/>
      <c r="VAD45" s="37"/>
      <c r="VAE45" s="37"/>
      <c r="VAF45" s="37"/>
      <c r="VAG45" s="37"/>
      <c r="VAH45" s="37"/>
      <c r="VAI45" s="37"/>
      <c r="VAJ45" s="37"/>
      <c r="VAK45" s="37"/>
      <c r="VAL45" s="37"/>
      <c r="VAM45" s="37"/>
      <c r="VAN45" s="37"/>
      <c r="VAO45" s="37"/>
      <c r="VAP45" s="37"/>
      <c r="VAQ45" s="37"/>
      <c r="VAR45" s="37"/>
      <c r="VAS45" s="37"/>
      <c r="VAT45" s="37"/>
      <c r="VAU45" s="37"/>
      <c r="VAV45" s="37"/>
      <c r="VAW45" s="37"/>
      <c r="VAX45" s="37"/>
      <c r="VAY45" s="37"/>
      <c r="VAZ45" s="37"/>
      <c r="VBA45" s="37"/>
      <c r="VBB45" s="37"/>
      <c r="VBC45" s="37"/>
      <c r="VBD45" s="37"/>
      <c r="VBE45" s="37"/>
      <c r="VBF45" s="37"/>
      <c r="VBG45" s="37"/>
      <c r="VBH45" s="37"/>
      <c r="VBI45" s="37"/>
      <c r="VBJ45" s="37"/>
      <c r="VBK45" s="37"/>
      <c r="VBL45" s="37"/>
      <c r="VBM45" s="37"/>
      <c r="VBN45" s="37"/>
      <c r="VBO45" s="37"/>
      <c r="VBP45" s="37"/>
      <c r="VBQ45" s="37"/>
      <c r="VBR45" s="37"/>
      <c r="VBS45" s="37"/>
      <c r="VBT45" s="37"/>
      <c r="VBU45" s="37"/>
      <c r="VBV45" s="37"/>
      <c r="VBW45" s="37"/>
      <c r="VBX45" s="37"/>
      <c r="VBY45" s="37"/>
      <c r="VBZ45" s="37"/>
      <c r="VCA45" s="37"/>
      <c r="VCB45" s="37"/>
      <c r="VCC45" s="37"/>
      <c r="VCD45" s="37"/>
      <c r="VCE45" s="37"/>
      <c r="VCF45" s="37"/>
      <c r="VCG45" s="37"/>
      <c r="VCH45" s="37"/>
      <c r="VCI45" s="37"/>
      <c r="VCJ45" s="37"/>
      <c r="VCK45" s="37"/>
      <c r="VCL45" s="37"/>
      <c r="VCM45" s="37"/>
      <c r="VCN45" s="37"/>
      <c r="VCO45" s="37"/>
      <c r="VCP45" s="37"/>
      <c r="VCQ45" s="37"/>
      <c r="VCR45" s="37"/>
      <c r="VCS45" s="37"/>
      <c r="VCT45" s="37"/>
      <c r="VCU45" s="37"/>
      <c r="VCV45" s="37"/>
      <c r="VCW45" s="37"/>
      <c r="VCX45" s="37"/>
      <c r="VCY45" s="37"/>
      <c r="VCZ45" s="37"/>
      <c r="VDA45" s="37"/>
      <c r="VDB45" s="37"/>
      <c r="VDC45" s="37"/>
      <c r="VDD45" s="37"/>
      <c r="VDE45" s="37"/>
      <c r="VDF45" s="37"/>
      <c r="VDG45" s="37"/>
      <c r="VDH45" s="37"/>
      <c r="VDI45" s="37"/>
      <c r="VDJ45" s="37"/>
      <c r="VDK45" s="37"/>
      <c r="VDL45" s="37"/>
      <c r="VDM45" s="37"/>
      <c r="VDN45" s="37"/>
      <c r="VDO45" s="37"/>
      <c r="VDP45" s="37"/>
      <c r="VDQ45" s="37"/>
      <c r="VDR45" s="37"/>
      <c r="VDS45" s="37"/>
      <c r="VDT45" s="37"/>
      <c r="VDU45" s="37"/>
      <c r="VDV45" s="37"/>
      <c r="VDW45" s="37"/>
      <c r="VDX45" s="37"/>
      <c r="VDY45" s="37"/>
      <c r="VDZ45" s="37"/>
      <c r="VEA45" s="37"/>
      <c r="VEB45" s="37"/>
      <c r="VEC45" s="37"/>
      <c r="VED45" s="37"/>
      <c r="VEE45" s="37"/>
      <c r="VEF45" s="37"/>
      <c r="VEG45" s="37"/>
      <c r="VEH45" s="37"/>
      <c r="VEI45" s="37"/>
      <c r="VEJ45" s="37"/>
      <c r="VEK45" s="37"/>
      <c r="VEL45" s="37"/>
      <c r="VEM45" s="37"/>
      <c r="VEN45" s="37"/>
      <c r="VEO45" s="37"/>
      <c r="VEP45" s="37"/>
      <c r="VEQ45" s="37"/>
      <c r="VER45" s="37"/>
      <c r="VES45" s="37"/>
      <c r="VET45" s="37"/>
      <c r="VEU45" s="37"/>
      <c r="VEV45" s="37"/>
      <c r="VEW45" s="37"/>
      <c r="VEX45" s="37"/>
      <c r="VEY45" s="37"/>
      <c r="VEZ45" s="37"/>
      <c r="VFA45" s="37"/>
      <c r="VFB45" s="37"/>
      <c r="VFC45" s="37"/>
      <c r="VFD45" s="37"/>
      <c r="VFE45" s="37"/>
      <c r="VFF45" s="37"/>
      <c r="VFG45" s="37"/>
      <c r="VFH45" s="37"/>
      <c r="VFI45" s="37"/>
      <c r="VFJ45" s="37"/>
      <c r="VFK45" s="37"/>
      <c r="VFL45" s="37"/>
      <c r="VFM45" s="37"/>
      <c r="VFN45" s="37"/>
      <c r="VFO45" s="37"/>
      <c r="VFP45" s="37"/>
      <c r="VFQ45" s="37"/>
      <c r="VFR45" s="37"/>
      <c r="VFS45" s="37"/>
      <c r="VFT45" s="37"/>
      <c r="VFU45" s="37"/>
      <c r="VFV45" s="37"/>
      <c r="VFW45" s="37"/>
      <c r="VFX45" s="37"/>
      <c r="VFY45" s="37"/>
      <c r="VFZ45" s="37"/>
      <c r="VGA45" s="37"/>
      <c r="VGB45" s="37"/>
      <c r="VGC45" s="37"/>
      <c r="VGD45" s="37"/>
      <c r="VGE45" s="37"/>
      <c r="VGF45" s="37"/>
      <c r="VGG45" s="37"/>
      <c r="VGH45" s="37"/>
      <c r="VGI45" s="37"/>
      <c r="VGJ45" s="37"/>
      <c r="VGK45" s="37"/>
      <c r="VGL45" s="37"/>
      <c r="VGM45" s="37"/>
      <c r="VGN45" s="37"/>
      <c r="VGO45" s="37"/>
      <c r="VGP45" s="37"/>
      <c r="VGQ45" s="37"/>
      <c r="VGR45" s="37"/>
      <c r="VGS45" s="37"/>
      <c r="VGT45" s="37"/>
      <c r="VGU45" s="37"/>
      <c r="VGV45" s="37"/>
      <c r="VGW45" s="37"/>
      <c r="VGX45" s="37"/>
      <c r="VGY45" s="37"/>
      <c r="VGZ45" s="37"/>
      <c r="VHA45" s="37"/>
      <c r="VHB45" s="37"/>
      <c r="VHC45" s="37"/>
      <c r="VHD45" s="37"/>
      <c r="VHE45" s="37"/>
      <c r="VHF45" s="37"/>
      <c r="VHG45" s="37"/>
      <c r="VHH45" s="37"/>
      <c r="VHI45" s="37"/>
      <c r="VHJ45" s="37"/>
      <c r="VHK45" s="37"/>
      <c r="VHL45" s="37"/>
      <c r="VHM45" s="37"/>
      <c r="VHN45" s="37"/>
      <c r="VHO45" s="37"/>
      <c r="VHP45" s="37"/>
      <c r="VHQ45" s="37"/>
      <c r="VHR45" s="37"/>
      <c r="VHS45" s="37"/>
      <c r="VHT45" s="37"/>
      <c r="VHU45" s="37"/>
      <c r="VHV45" s="37"/>
      <c r="VHW45" s="37"/>
      <c r="VHX45" s="37"/>
      <c r="VHY45" s="37"/>
      <c r="VHZ45" s="37"/>
      <c r="VIA45" s="37"/>
      <c r="VIB45" s="37"/>
      <c r="VIC45" s="37"/>
      <c r="VID45" s="37"/>
      <c r="VIE45" s="37"/>
      <c r="VIF45" s="37"/>
      <c r="VIG45" s="37"/>
      <c r="VIH45" s="37"/>
      <c r="VII45" s="37"/>
      <c r="VIJ45" s="37"/>
      <c r="VIK45" s="37"/>
      <c r="VIL45" s="37"/>
      <c r="VIM45" s="37"/>
      <c r="VIN45" s="37"/>
      <c r="VIO45" s="37"/>
      <c r="VIP45" s="37"/>
      <c r="VIQ45" s="37"/>
      <c r="VIR45" s="37"/>
      <c r="VIS45" s="37"/>
      <c r="VIT45" s="37"/>
      <c r="VIU45" s="37"/>
      <c r="VIV45" s="37"/>
      <c r="VIW45" s="37"/>
      <c r="VIX45" s="37"/>
      <c r="VIY45" s="37"/>
      <c r="VIZ45" s="37"/>
      <c r="VJA45" s="37"/>
      <c r="VJB45" s="37"/>
      <c r="VJC45" s="37"/>
      <c r="VJD45" s="37"/>
      <c r="VJE45" s="37"/>
      <c r="VJF45" s="37"/>
      <c r="VJG45" s="37"/>
      <c r="VJH45" s="37"/>
      <c r="VJI45" s="37"/>
      <c r="VJJ45" s="37"/>
      <c r="VJK45" s="37"/>
      <c r="VJL45" s="37"/>
      <c r="VJM45" s="37"/>
      <c r="VJN45" s="37"/>
      <c r="VJO45" s="37"/>
      <c r="VJP45" s="37"/>
      <c r="VJQ45" s="37"/>
      <c r="VJR45" s="37"/>
      <c r="VJS45" s="37"/>
      <c r="VJT45" s="37"/>
      <c r="VJU45" s="37"/>
      <c r="VJV45" s="37"/>
      <c r="VJW45" s="37"/>
      <c r="VJX45" s="37"/>
      <c r="VJY45" s="37"/>
      <c r="VJZ45" s="37"/>
      <c r="VKA45" s="37"/>
      <c r="VKB45" s="37"/>
      <c r="VKC45" s="37"/>
      <c r="VKD45" s="37"/>
      <c r="VKE45" s="37"/>
      <c r="VKF45" s="37"/>
      <c r="VKG45" s="37"/>
      <c r="VKH45" s="37"/>
      <c r="VKI45" s="37"/>
      <c r="VKJ45" s="37"/>
      <c r="VKK45" s="37"/>
      <c r="VKL45" s="37"/>
      <c r="VKM45" s="37"/>
      <c r="VKN45" s="37"/>
      <c r="VKO45" s="37"/>
      <c r="VKP45" s="37"/>
      <c r="VKQ45" s="37"/>
      <c r="VKR45" s="37"/>
      <c r="VKS45" s="37"/>
      <c r="VKT45" s="37"/>
      <c r="VKU45" s="37"/>
      <c r="VKV45" s="37"/>
      <c r="VKW45" s="37"/>
      <c r="VKX45" s="37"/>
      <c r="VKY45" s="37"/>
      <c r="VKZ45" s="37"/>
      <c r="VLA45" s="37"/>
      <c r="VLB45" s="37"/>
      <c r="VLC45" s="37"/>
      <c r="VLD45" s="37"/>
      <c r="VLE45" s="37"/>
      <c r="VLF45" s="37"/>
      <c r="VLG45" s="37"/>
      <c r="VLH45" s="37"/>
      <c r="VLI45" s="37"/>
      <c r="VLJ45" s="37"/>
      <c r="VLK45" s="37"/>
      <c r="VLL45" s="37"/>
      <c r="VLM45" s="37"/>
      <c r="VLN45" s="37"/>
      <c r="VLO45" s="37"/>
      <c r="VLP45" s="37"/>
      <c r="VLQ45" s="37"/>
      <c r="VLR45" s="37"/>
      <c r="VLS45" s="37"/>
      <c r="VLT45" s="37"/>
      <c r="VLU45" s="37"/>
      <c r="VLV45" s="37"/>
      <c r="VLW45" s="37"/>
      <c r="VLX45" s="37"/>
      <c r="VLY45" s="37"/>
      <c r="VLZ45" s="37"/>
      <c r="VMA45" s="37"/>
      <c r="VMB45" s="37"/>
      <c r="VMC45" s="37"/>
      <c r="VMD45" s="37"/>
      <c r="VME45" s="37"/>
      <c r="VMF45" s="37"/>
      <c r="VMG45" s="37"/>
      <c r="VMH45" s="37"/>
      <c r="VMI45" s="37"/>
      <c r="VMJ45" s="37"/>
      <c r="VMK45" s="37"/>
      <c r="VML45" s="37"/>
      <c r="VMM45" s="37"/>
      <c r="VMN45" s="37"/>
      <c r="VMO45" s="37"/>
      <c r="VMP45" s="37"/>
      <c r="VMQ45" s="37"/>
      <c r="VMR45" s="37"/>
      <c r="VMS45" s="37"/>
      <c r="VMT45" s="37"/>
      <c r="VMU45" s="37"/>
      <c r="VMV45" s="37"/>
      <c r="VMW45" s="37"/>
      <c r="VMX45" s="37"/>
      <c r="VMY45" s="37"/>
      <c r="VMZ45" s="37"/>
      <c r="VNA45" s="37"/>
      <c r="VNB45" s="37"/>
      <c r="VNC45" s="37"/>
      <c r="VND45" s="37"/>
      <c r="VNE45" s="37"/>
      <c r="VNF45" s="37"/>
      <c r="VNG45" s="37"/>
      <c r="VNH45" s="37"/>
      <c r="VNI45" s="37"/>
      <c r="VNJ45" s="37"/>
      <c r="VNK45" s="37"/>
      <c r="VNL45" s="37"/>
      <c r="VNM45" s="37"/>
      <c r="VNN45" s="37"/>
      <c r="VNO45" s="37"/>
      <c r="VNP45" s="37"/>
      <c r="VNQ45" s="37"/>
      <c r="VNR45" s="37"/>
      <c r="VNS45" s="37"/>
      <c r="VNT45" s="37"/>
      <c r="VNU45" s="37"/>
      <c r="VNV45" s="37"/>
      <c r="VNW45" s="37"/>
      <c r="VNX45" s="37"/>
      <c r="VNY45" s="37"/>
      <c r="VNZ45" s="37"/>
      <c r="VOA45" s="37"/>
      <c r="VOB45" s="37"/>
      <c r="VOC45" s="37"/>
      <c r="VOD45" s="37"/>
      <c r="VOE45" s="37"/>
      <c r="VOF45" s="37"/>
      <c r="VOG45" s="37"/>
      <c r="VOH45" s="37"/>
      <c r="VOI45" s="37"/>
      <c r="VOJ45" s="37"/>
      <c r="VOK45" s="37"/>
      <c r="VOL45" s="37"/>
      <c r="VOM45" s="37"/>
      <c r="VON45" s="37"/>
      <c r="VOO45" s="37"/>
      <c r="VOP45" s="37"/>
      <c r="VOQ45" s="37"/>
      <c r="VOR45" s="37"/>
      <c r="VOS45" s="37"/>
      <c r="VOT45" s="37"/>
      <c r="VOU45" s="37"/>
      <c r="VOV45" s="37"/>
      <c r="VOW45" s="37"/>
      <c r="VOX45" s="37"/>
      <c r="VOY45" s="37"/>
      <c r="VOZ45" s="37"/>
      <c r="VPA45" s="37"/>
      <c r="VPB45" s="37"/>
      <c r="VPC45" s="37"/>
      <c r="VPD45" s="37"/>
      <c r="VPE45" s="37"/>
      <c r="VPF45" s="37"/>
      <c r="VPG45" s="37"/>
      <c r="VPH45" s="37"/>
      <c r="VPI45" s="37"/>
      <c r="VPJ45" s="37"/>
      <c r="VPK45" s="37"/>
      <c r="VPL45" s="37"/>
      <c r="VPM45" s="37"/>
      <c r="VPN45" s="37"/>
      <c r="VPO45" s="37"/>
      <c r="VPP45" s="37"/>
      <c r="VPQ45" s="37"/>
      <c r="VPR45" s="37"/>
      <c r="VPS45" s="37"/>
      <c r="VPT45" s="37"/>
      <c r="VPU45" s="37"/>
      <c r="VPV45" s="37"/>
      <c r="VPW45" s="37"/>
      <c r="VPX45" s="37"/>
      <c r="VPY45" s="37"/>
      <c r="VPZ45" s="37"/>
      <c r="VQA45" s="37"/>
      <c r="VQB45" s="37"/>
      <c r="VQC45" s="37"/>
      <c r="VQD45" s="37"/>
      <c r="VQE45" s="37"/>
      <c r="VQF45" s="37"/>
      <c r="VQG45" s="37"/>
      <c r="VQH45" s="37"/>
      <c r="VQI45" s="37"/>
      <c r="VQJ45" s="37"/>
      <c r="VQK45" s="37"/>
      <c r="VQL45" s="37"/>
      <c r="VQM45" s="37"/>
      <c r="VQN45" s="37"/>
      <c r="VQO45" s="37"/>
      <c r="VQP45" s="37"/>
      <c r="VQQ45" s="37"/>
      <c r="VQR45" s="37"/>
      <c r="VQS45" s="37"/>
      <c r="VQT45" s="37"/>
      <c r="VQU45" s="37"/>
      <c r="VQV45" s="37"/>
      <c r="VQW45" s="37"/>
      <c r="VQX45" s="37"/>
      <c r="VQY45" s="37"/>
      <c r="VQZ45" s="37"/>
      <c r="VRA45" s="37"/>
      <c r="VRB45" s="37"/>
      <c r="VRC45" s="37"/>
      <c r="VRD45" s="37"/>
      <c r="VRE45" s="37"/>
      <c r="VRF45" s="37"/>
      <c r="VRG45" s="37"/>
      <c r="VRH45" s="37"/>
      <c r="VRI45" s="37"/>
      <c r="VRJ45" s="37"/>
      <c r="VRK45" s="37"/>
      <c r="VRL45" s="37"/>
      <c r="VRM45" s="37"/>
      <c r="VRN45" s="37"/>
      <c r="VRO45" s="37"/>
      <c r="VRP45" s="37"/>
      <c r="VRQ45" s="37"/>
      <c r="VRR45" s="37"/>
      <c r="VRS45" s="37"/>
      <c r="VRT45" s="37"/>
      <c r="VRU45" s="37"/>
      <c r="VRV45" s="37"/>
      <c r="VRW45" s="37"/>
      <c r="VRX45" s="37"/>
      <c r="VRY45" s="37"/>
      <c r="VRZ45" s="37"/>
      <c r="VSA45" s="37"/>
      <c r="VSB45" s="37"/>
      <c r="VSC45" s="37"/>
      <c r="VSD45" s="37"/>
      <c r="VSE45" s="37"/>
      <c r="VSF45" s="37"/>
      <c r="VSG45" s="37"/>
      <c r="VSH45" s="37"/>
      <c r="VSI45" s="37"/>
      <c r="VSJ45" s="37"/>
      <c r="VSK45" s="37"/>
      <c r="VSL45" s="37"/>
      <c r="VSM45" s="37"/>
      <c r="VSN45" s="37"/>
      <c r="VSO45" s="37"/>
      <c r="VSP45" s="37"/>
      <c r="VSQ45" s="37"/>
      <c r="VSR45" s="37"/>
      <c r="VSS45" s="37"/>
      <c r="VST45" s="37"/>
      <c r="VSU45" s="37"/>
      <c r="VSV45" s="37"/>
      <c r="VSW45" s="37"/>
      <c r="VSX45" s="37"/>
      <c r="VSY45" s="37"/>
      <c r="VSZ45" s="37"/>
      <c r="VTA45" s="37"/>
      <c r="VTB45" s="37"/>
      <c r="VTC45" s="37"/>
      <c r="VTD45" s="37"/>
      <c r="VTE45" s="37"/>
      <c r="VTF45" s="37"/>
      <c r="VTG45" s="37"/>
      <c r="VTH45" s="37"/>
      <c r="VTI45" s="37"/>
      <c r="VTJ45" s="37"/>
      <c r="VTK45" s="37"/>
      <c r="VTL45" s="37"/>
      <c r="VTM45" s="37"/>
      <c r="VTN45" s="37"/>
      <c r="VTO45" s="37"/>
      <c r="VTP45" s="37"/>
      <c r="VTQ45" s="37"/>
      <c r="VTR45" s="37"/>
      <c r="VTS45" s="37"/>
      <c r="VTT45" s="37"/>
      <c r="VTU45" s="37"/>
      <c r="VTV45" s="37"/>
      <c r="VTW45" s="37"/>
      <c r="VTX45" s="37"/>
      <c r="VTY45" s="37"/>
      <c r="VTZ45" s="37"/>
      <c r="VUA45" s="37"/>
      <c r="VUB45" s="37"/>
      <c r="VUC45" s="37"/>
      <c r="VUD45" s="37"/>
      <c r="VUE45" s="37"/>
      <c r="VUF45" s="37"/>
      <c r="VUG45" s="37"/>
      <c r="VUH45" s="37"/>
      <c r="VUI45" s="37"/>
      <c r="VUJ45" s="37"/>
      <c r="VUK45" s="37"/>
      <c r="VUL45" s="37"/>
      <c r="VUM45" s="37"/>
      <c r="VUN45" s="37"/>
      <c r="VUO45" s="37"/>
      <c r="VUP45" s="37"/>
      <c r="VUQ45" s="37"/>
      <c r="VUR45" s="37"/>
      <c r="VUS45" s="37"/>
      <c r="VUT45" s="37"/>
      <c r="VUU45" s="37"/>
      <c r="VUV45" s="37"/>
      <c r="VUW45" s="37"/>
      <c r="VUX45" s="37"/>
      <c r="VUY45" s="37"/>
      <c r="VUZ45" s="37"/>
      <c r="VVA45" s="37"/>
      <c r="VVB45" s="37"/>
      <c r="VVC45" s="37"/>
      <c r="VVD45" s="37"/>
      <c r="VVE45" s="37"/>
      <c r="VVF45" s="37"/>
      <c r="VVG45" s="37"/>
      <c r="VVH45" s="37"/>
      <c r="VVI45" s="37"/>
      <c r="VVJ45" s="37"/>
      <c r="VVK45" s="37"/>
      <c r="VVL45" s="37"/>
      <c r="VVM45" s="37"/>
      <c r="VVN45" s="37"/>
      <c r="VVO45" s="37"/>
      <c r="VVP45" s="37"/>
      <c r="VVQ45" s="37"/>
      <c r="VVR45" s="37"/>
      <c r="VVS45" s="37"/>
      <c r="VVT45" s="37"/>
      <c r="VVU45" s="37"/>
      <c r="VVV45" s="37"/>
      <c r="VVW45" s="37"/>
      <c r="VVX45" s="37"/>
      <c r="VVY45" s="37"/>
      <c r="VVZ45" s="37"/>
      <c r="VWA45" s="37"/>
      <c r="VWB45" s="37"/>
      <c r="VWC45" s="37"/>
      <c r="VWD45" s="37"/>
      <c r="VWE45" s="37"/>
      <c r="VWF45" s="37"/>
      <c r="VWG45" s="37"/>
      <c r="VWH45" s="37"/>
      <c r="VWI45" s="37"/>
      <c r="VWJ45" s="37"/>
      <c r="VWK45" s="37"/>
      <c r="VWL45" s="37"/>
      <c r="VWM45" s="37"/>
      <c r="VWN45" s="37"/>
      <c r="VWO45" s="37"/>
      <c r="VWP45" s="37"/>
      <c r="VWQ45" s="37"/>
      <c r="VWR45" s="37"/>
      <c r="VWS45" s="37"/>
      <c r="VWT45" s="37"/>
      <c r="VWU45" s="37"/>
      <c r="VWV45" s="37"/>
      <c r="VWW45" s="37"/>
      <c r="VWX45" s="37"/>
      <c r="VWY45" s="37"/>
      <c r="VWZ45" s="37"/>
      <c r="VXA45" s="37"/>
      <c r="VXB45" s="37"/>
      <c r="VXC45" s="37"/>
      <c r="VXD45" s="37"/>
      <c r="VXE45" s="37"/>
      <c r="VXF45" s="37"/>
      <c r="VXG45" s="37"/>
      <c r="VXH45" s="37"/>
      <c r="VXI45" s="37"/>
      <c r="VXJ45" s="37"/>
      <c r="VXK45" s="37"/>
      <c r="VXL45" s="37"/>
      <c r="VXM45" s="37"/>
      <c r="VXN45" s="37"/>
      <c r="VXO45" s="37"/>
      <c r="VXP45" s="37"/>
      <c r="VXQ45" s="37"/>
      <c r="VXR45" s="37"/>
      <c r="VXS45" s="37"/>
      <c r="VXT45" s="37"/>
      <c r="VXU45" s="37"/>
      <c r="VXV45" s="37"/>
      <c r="VXW45" s="37"/>
      <c r="VXX45" s="37"/>
      <c r="VXY45" s="37"/>
      <c r="VXZ45" s="37"/>
      <c r="VYA45" s="37"/>
      <c r="VYB45" s="37"/>
      <c r="VYC45" s="37"/>
      <c r="VYD45" s="37"/>
      <c r="VYE45" s="37"/>
      <c r="VYF45" s="37"/>
      <c r="VYG45" s="37"/>
      <c r="VYH45" s="37"/>
      <c r="VYI45" s="37"/>
      <c r="VYJ45" s="37"/>
      <c r="VYK45" s="37"/>
      <c r="VYL45" s="37"/>
      <c r="VYM45" s="37"/>
      <c r="VYN45" s="37"/>
      <c r="VYO45" s="37"/>
      <c r="VYP45" s="37"/>
      <c r="VYQ45" s="37"/>
      <c r="VYR45" s="37"/>
      <c r="VYS45" s="37"/>
      <c r="VYT45" s="37"/>
      <c r="VYU45" s="37"/>
      <c r="VYV45" s="37"/>
      <c r="VYW45" s="37"/>
      <c r="VYX45" s="37"/>
      <c r="VYY45" s="37"/>
      <c r="VYZ45" s="37"/>
      <c r="VZA45" s="37"/>
      <c r="VZB45" s="37"/>
      <c r="VZC45" s="37"/>
      <c r="VZD45" s="37"/>
      <c r="VZE45" s="37"/>
      <c r="VZF45" s="37"/>
      <c r="VZG45" s="37"/>
      <c r="VZH45" s="37"/>
      <c r="VZI45" s="37"/>
      <c r="VZJ45" s="37"/>
      <c r="VZK45" s="37"/>
      <c r="VZL45" s="37"/>
      <c r="VZM45" s="37"/>
      <c r="VZN45" s="37"/>
      <c r="VZO45" s="37"/>
      <c r="VZP45" s="37"/>
      <c r="VZQ45" s="37"/>
      <c r="VZR45" s="37"/>
      <c r="VZS45" s="37"/>
      <c r="VZT45" s="37"/>
      <c r="VZU45" s="37"/>
      <c r="VZV45" s="37"/>
      <c r="VZW45" s="37"/>
      <c r="VZX45" s="37"/>
      <c r="VZY45" s="37"/>
      <c r="VZZ45" s="37"/>
      <c r="WAA45" s="37"/>
      <c r="WAB45" s="37"/>
      <c r="WAC45" s="37"/>
      <c r="WAD45" s="37"/>
      <c r="WAE45" s="37"/>
      <c r="WAF45" s="37"/>
      <c r="WAG45" s="37"/>
      <c r="WAH45" s="37"/>
      <c r="WAI45" s="37"/>
      <c r="WAJ45" s="37"/>
      <c r="WAK45" s="37"/>
      <c r="WAL45" s="37"/>
      <c r="WAM45" s="37"/>
      <c r="WAN45" s="37"/>
      <c r="WAO45" s="37"/>
      <c r="WAP45" s="37"/>
      <c r="WAQ45" s="37"/>
      <c r="WAR45" s="37"/>
      <c r="WAS45" s="37"/>
      <c r="WAT45" s="37"/>
      <c r="WAU45" s="37"/>
      <c r="WAV45" s="37"/>
      <c r="WAW45" s="37"/>
      <c r="WAX45" s="37"/>
      <c r="WAY45" s="37"/>
      <c r="WAZ45" s="37"/>
      <c r="WBA45" s="37"/>
      <c r="WBB45" s="37"/>
      <c r="WBC45" s="37"/>
      <c r="WBD45" s="37"/>
      <c r="WBE45" s="37"/>
      <c r="WBF45" s="37"/>
      <c r="WBG45" s="37"/>
      <c r="WBH45" s="37"/>
      <c r="WBI45" s="37"/>
      <c r="WBJ45" s="37"/>
      <c r="WBK45" s="37"/>
      <c r="WBL45" s="37"/>
      <c r="WBM45" s="37"/>
      <c r="WBN45" s="37"/>
      <c r="WBO45" s="37"/>
      <c r="WBP45" s="37"/>
      <c r="WBQ45" s="37"/>
      <c r="WBR45" s="37"/>
      <c r="WBS45" s="37"/>
      <c r="WBT45" s="37"/>
      <c r="WBU45" s="37"/>
      <c r="WBV45" s="37"/>
      <c r="WBW45" s="37"/>
      <c r="WBX45" s="37"/>
      <c r="WBY45" s="37"/>
      <c r="WBZ45" s="37"/>
      <c r="WCA45" s="37"/>
      <c r="WCB45" s="37"/>
      <c r="WCC45" s="37"/>
      <c r="WCD45" s="37"/>
      <c r="WCE45" s="37"/>
      <c r="WCF45" s="37"/>
      <c r="WCG45" s="37"/>
      <c r="WCH45" s="37"/>
      <c r="WCI45" s="37"/>
      <c r="WCJ45" s="37"/>
      <c r="WCK45" s="37"/>
      <c r="WCL45" s="37"/>
      <c r="WCM45" s="37"/>
      <c r="WCN45" s="37"/>
      <c r="WCO45" s="37"/>
      <c r="WCP45" s="37"/>
      <c r="WCQ45" s="37"/>
      <c r="WCR45" s="37"/>
      <c r="WCS45" s="37"/>
      <c r="WCT45" s="37"/>
      <c r="WCU45" s="37"/>
      <c r="WCV45" s="37"/>
      <c r="WCW45" s="37"/>
      <c r="WCX45" s="37"/>
      <c r="WCY45" s="37"/>
      <c r="WCZ45" s="37"/>
      <c r="WDA45" s="37"/>
      <c r="WDB45" s="37"/>
      <c r="WDC45" s="37"/>
      <c r="WDD45" s="37"/>
      <c r="WDE45" s="37"/>
      <c r="WDF45" s="37"/>
      <c r="WDG45" s="37"/>
      <c r="WDH45" s="37"/>
      <c r="WDI45" s="37"/>
      <c r="WDJ45" s="37"/>
      <c r="WDK45" s="37"/>
      <c r="WDL45" s="37"/>
      <c r="WDM45" s="37"/>
      <c r="WDN45" s="37"/>
      <c r="WDO45" s="37"/>
      <c r="WDP45" s="37"/>
      <c r="WDQ45" s="37"/>
      <c r="WDR45" s="37"/>
      <c r="WDS45" s="37"/>
      <c r="WDT45" s="37"/>
      <c r="WDU45" s="37"/>
      <c r="WDV45" s="37"/>
      <c r="WDW45" s="37"/>
      <c r="WDX45" s="37"/>
      <c r="WDY45" s="37"/>
      <c r="WDZ45" s="37"/>
      <c r="WEA45" s="37"/>
      <c r="WEB45" s="37"/>
      <c r="WEC45" s="37"/>
      <c r="WED45" s="37"/>
      <c r="WEE45" s="37"/>
      <c r="WEF45" s="37"/>
      <c r="WEG45" s="37"/>
      <c r="WEH45" s="37"/>
      <c r="WEI45" s="37"/>
      <c r="WEJ45" s="37"/>
      <c r="WEK45" s="37"/>
      <c r="WEL45" s="37"/>
      <c r="WEM45" s="37"/>
      <c r="WEN45" s="37"/>
      <c r="WEO45" s="37"/>
      <c r="WEP45" s="37"/>
      <c r="WEQ45" s="37"/>
      <c r="WER45" s="37"/>
      <c r="WES45" s="37"/>
      <c r="WET45" s="37"/>
      <c r="WEU45" s="37"/>
      <c r="WEV45" s="37"/>
      <c r="WEW45" s="37"/>
      <c r="WEX45" s="37"/>
      <c r="WEY45" s="37"/>
      <c r="WEZ45" s="37"/>
      <c r="WFA45" s="37"/>
      <c r="WFB45" s="37"/>
      <c r="WFC45" s="37"/>
      <c r="WFD45" s="37"/>
      <c r="WFE45" s="37"/>
      <c r="WFF45" s="37"/>
      <c r="WFG45" s="37"/>
      <c r="WFH45" s="37"/>
      <c r="WFI45" s="37"/>
      <c r="WFJ45" s="37"/>
      <c r="WFK45" s="37"/>
      <c r="WFL45" s="37"/>
      <c r="WFM45" s="37"/>
      <c r="WFN45" s="37"/>
      <c r="WFO45" s="37"/>
      <c r="WFP45" s="37"/>
      <c r="WFQ45" s="37"/>
      <c r="WFR45" s="37"/>
      <c r="WFS45" s="37"/>
      <c r="WFT45" s="37"/>
      <c r="WFU45" s="37"/>
      <c r="WFV45" s="37"/>
      <c r="WFW45" s="37"/>
      <c r="WFX45" s="37"/>
      <c r="WFY45" s="37"/>
      <c r="WFZ45" s="37"/>
      <c r="WGA45" s="37"/>
      <c r="WGB45" s="37"/>
      <c r="WGC45" s="37"/>
      <c r="WGD45" s="37"/>
      <c r="WGE45" s="37"/>
      <c r="WGF45" s="37"/>
      <c r="WGG45" s="37"/>
      <c r="WGH45" s="37"/>
      <c r="WGI45" s="37"/>
      <c r="WGJ45" s="37"/>
      <c r="WGK45" s="37"/>
      <c r="WGL45" s="37"/>
      <c r="WGM45" s="37"/>
      <c r="WGN45" s="37"/>
      <c r="WGO45" s="37"/>
      <c r="WGP45" s="37"/>
      <c r="WGQ45" s="37"/>
      <c r="WGR45" s="37"/>
      <c r="WGS45" s="37"/>
      <c r="WGT45" s="37"/>
      <c r="WGU45" s="37"/>
      <c r="WGV45" s="37"/>
      <c r="WGW45" s="37"/>
      <c r="WGX45" s="37"/>
      <c r="WGY45" s="37"/>
      <c r="WGZ45" s="37"/>
      <c r="WHA45" s="37"/>
      <c r="WHB45" s="37"/>
      <c r="WHC45" s="37"/>
      <c r="WHD45" s="37"/>
      <c r="WHE45" s="37"/>
      <c r="WHF45" s="37"/>
      <c r="WHG45" s="37"/>
      <c r="WHH45" s="37"/>
      <c r="WHI45" s="37"/>
      <c r="WHJ45" s="37"/>
      <c r="WHK45" s="37"/>
      <c r="WHL45" s="37"/>
      <c r="WHM45" s="37"/>
      <c r="WHN45" s="37"/>
      <c r="WHO45" s="37"/>
      <c r="WHP45" s="37"/>
      <c r="WHQ45" s="37"/>
      <c r="WHR45" s="37"/>
      <c r="WHS45" s="37"/>
      <c r="WHT45" s="37"/>
      <c r="WHU45" s="37"/>
      <c r="WHV45" s="37"/>
      <c r="WHW45" s="37"/>
      <c r="WHX45" s="37"/>
      <c r="WHY45" s="37"/>
      <c r="WHZ45" s="37"/>
      <c r="WIA45" s="37"/>
      <c r="WIB45" s="37"/>
      <c r="WIC45" s="37"/>
      <c r="WID45" s="37"/>
      <c r="WIE45" s="37"/>
      <c r="WIF45" s="37"/>
      <c r="WIG45" s="37"/>
      <c r="WIH45" s="37"/>
      <c r="WII45" s="37"/>
      <c r="WIJ45" s="37"/>
      <c r="WIK45" s="37"/>
      <c r="WIL45" s="37"/>
      <c r="WIM45" s="37"/>
      <c r="WIN45" s="37"/>
      <c r="WIO45" s="37"/>
      <c r="WIP45" s="37"/>
      <c r="WIQ45" s="37"/>
      <c r="WIR45" s="37"/>
      <c r="WIS45" s="37"/>
      <c r="WIT45" s="37"/>
      <c r="WIU45" s="37"/>
      <c r="WIV45" s="37"/>
      <c r="WIW45" s="37"/>
      <c r="WIX45" s="37"/>
      <c r="WIY45" s="37"/>
      <c r="WIZ45" s="37"/>
      <c r="WJA45" s="37"/>
      <c r="WJB45" s="37"/>
      <c r="WJC45" s="37"/>
      <c r="WJD45" s="37"/>
      <c r="WJE45" s="37"/>
      <c r="WJF45" s="37"/>
      <c r="WJG45" s="37"/>
      <c r="WJH45" s="37"/>
      <c r="WJI45" s="37"/>
      <c r="WJJ45" s="37"/>
      <c r="WJK45" s="37"/>
      <c r="WJL45" s="37"/>
      <c r="WJM45" s="37"/>
      <c r="WJN45" s="37"/>
      <c r="WJO45" s="37"/>
      <c r="WJP45" s="37"/>
      <c r="WJQ45" s="37"/>
      <c r="WJR45" s="37"/>
      <c r="WJS45" s="37"/>
      <c r="WJT45" s="37"/>
      <c r="WJU45" s="37"/>
      <c r="WJV45" s="37"/>
      <c r="WJW45" s="37"/>
      <c r="WJX45" s="37"/>
      <c r="WJY45" s="37"/>
      <c r="WJZ45" s="37"/>
      <c r="WKA45" s="37"/>
      <c r="WKB45" s="37"/>
      <c r="WKC45" s="37"/>
      <c r="WKD45" s="37"/>
      <c r="WKE45" s="37"/>
      <c r="WKF45" s="37"/>
      <c r="WKG45" s="37"/>
      <c r="WKH45" s="37"/>
      <c r="WKI45" s="37"/>
      <c r="WKJ45" s="37"/>
      <c r="WKK45" s="37"/>
      <c r="WKL45" s="37"/>
      <c r="WKM45" s="37"/>
      <c r="WKN45" s="37"/>
      <c r="WKO45" s="37"/>
      <c r="WKP45" s="37"/>
      <c r="WKQ45" s="37"/>
      <c r="WKR45" s="37"/>
      <c r="WKS45" s="37"/>
      <c r="WKT45" s="37"/>
      <c r="WKU45" s="37"/>
      <c r="WKV45" s="37"/>
      <c r="WKW45" s="37"/>
      <c r="WKX45" s="37"/>
      <c r="WKY45" s="37"/>
      <c r="WKZ45" s="37"/>
      <c r="WLA45" s="37"/>
      <c r="WLB45" s="37"/>
      <c r="WLC45" s="37"/>
      <c r="WLD45" s="37"/>
      <c r="WLE45" s="37"/>
      <c r="WLF45" s="37"/>
      <c r="WLG45" s="37"/>
      <c r="WLH45" s="37"/>
      <c r="WLI45" s="37"/>
      <c r="WLJ45" s="37"/>
      <c r="WLK45" s="37"/>
      <c r="WLL45" s="37"/>
      <c r="WLM45" s="37"/>
      <c r="WLN45" s="37"/>
      <c r="WLO45" s="37"/>
      <c r="WLP45" s="37"/>
      <c r="WLQ45" s="37"/>
      <c r="WLR45" s="37"/>
      <c r="WLS45" s="37"/>
      <c r="WLT45" s="37"/>
      <c r="WLU45" s="37"/>
      <c r="WLV45" s="37"/>
      <c r="WLW45" s="37"/>
      <c r="WLX45" s="37"/>
      <c r="WLY45" s="37"/>
      <c r="WLZ45" s="37"/>
      <c r="WMA45" s="37"/>
      <c r="WMB45" s="37"/>
      <c r="WMC45" s="37"/>
      <c r="WMD45" s="37"/>
      <c r="WME45" s="37"/>
      <c r="WMF45" s="37"/>
      <c r="WMG45" s="37"/>
      <c r="WMH45" s="37"/>
      <c r="WMI45" s="37"/>
      <c r="WMJ45" s="37"/>
      <c r="WMK45" s="37"/>
      <c r="WML45" s="37"/>
      <c r="WMM45" s="37"/>
      <c r="WMN45" s="37"/>
      <c r="WMO45" s="37"/>
      <c r="WMP45" s="37"/>
      <c r="WMQ45" s="37"/>
      <c r="WMR45" s="37"/>
      <c r="WMS45" s="37"/>
      <c r="WMT45" s="37"/>
      <c r="WMU45" s="37"/>
      <c r="WMV45" s="37"/>
      <c r="WMW45" s="37"/>
      <c r="WMX45" s="37"/>
      <c r="WMY45" s="37"/>
      <c r="WMZ45" s="37"/>
      <c r="WNA45" s="37"/>
      <c r="WNB45" s="37"/>
      <c r="WNC45" s="37"/>
      <c r="WND45" s="37"/>
      <c r="WNE45" s="37"/>
      <c r="WNF45" s="37"/>
      <c r="WNG45" s="37"/>
      <c r="WNH45" s="37"/>
      <c r="WNI45" s="37"/>
      <c r="WNJ45" s="37"/>
      <c r="WNK45" s="37"/>
      <c r="WNL45" s="37"/>
      <c r="WNM45" s="37"/>
      <c r="WNN45" s="37"/>
      <c r="WNO45" s="37"/>
      <c r="WNP45" s="37"/>
      <c r="WNQ45" s="37"/>
      <c r="WNR45" s="37"/>
      <c r="WNS45" s="37"/>
      <c r="WNT45" s="37"/>
      <c r="WNU45" s="37"/>
      <c r="WNV45" s="37"/>
      <c r="WNW45" s="37"/>
      <c r="WNX45" s="37"/>
      <c r="WNY45" s="37"/>
      <c r="WNZ45" s="37"/>
      <c r="WOA45" s="37"/>
      <c r="WOB45" s="37"/>
      <c r="WOC45" s="37"/>
      <c r="WOD45" s="37"/>
      <c r="WOE45" s="37"/>
      <c r="WOF45" s="37"/>
      <c r="WOG45" s="37"/>
      <c r="WOH45" s="37"/>
      <c r="WOI45" s="37"/>
      <c r="WOJ45" s="37"/>
      <c r="WOK45" s="37"/>
      <c r="WOL45" s="37"/>
      <c r="WOM45" s="37"/>
      <c r="WON45" s="37"/>
      <c r="WOO45" s="37"/>
      <c r="WOP45" s="37"/>
      <c r="WOQ45" s="37"/>
      <c r="WOR45" s="37"/>
      <c r="WOS45" s="37"/>
      <c r="WOT45" s="37"/>
      <c r="WOU45" s="37"/>
      <c r="WOV45" s="37"/>
      <c r="WOW45" s="37"/>
      <c r="WOX45" s="37"/>
      <c r="WOY45" s="37"/>
      <c r="WOZ45" s="37"/>
      <c r="WPA45" s="37"/>
      <c r="WPB45" s="37"/>
      <c r="WPC45" s="37"/>
      <c r="WPD45" s="37"/>
      <c r="WPE45" s="37"/>
      <c r="WPF45" s="37"/>
      <c r="WPG45" s="37"/>
      <c r="WPH45" s="37"/>
      <c r="WPI45" s="37"/>
      <c r="WPJ45" s="37"/>
      <c r="WPK45" s="37"/>
      <c r="WPL45" s="37"/>
      <c r="WPM45" s="37"/>
      <c r="WPN45" s="37"/>
      <c r="WPO45" s="37"/>
      <c r="WPP45" s="37"/>
      <c r="WPQ45" s="37"/>
      <c r="WPR45" s="37"/>
      <c r="WPS45" s="37"/>
      <c r="WPT45" s="37"/>
      <c r="WPU45" s="37"/>
      <c r="WPV45" s="37"/>
      <c r="WPW45" s="37"/>
      <c r="WPX45" s="37"/>
      <c r="WPY45" s="37"/>
      <c r="WPZ45" s="37"/>
      <c r="WQA45" s="37"/>
      <c r="WQB45" s="37"/>
      <c r="WQC45" s="37"/>
      <c r="WQD45" s="37"/>
      <c r="WQE45" s="37"/>
      <c r="WQF45" s="37"/>
      <c r="WQG45" s="37"/>
      <c r="WQH45" s="37"/>
      <c r="WQI45" s="37"/>
      <c r="WQJ45" s="37"/>
      <c r="WQK45" s="37"/>
      <c r="WQL45" s="37"/>
      <c r="WQM45" s="37"/>
      <c r="WQN45" s="37"/>
      <c r="WQO45" s="37"/>
      <c r="WQP45" s="37"/>
      <c r="WQQ45" s="37"/>
      <c r="WQR45" s="37"/>
      <c r="WQS45" s="37"/>
      <c r="WQT45" s="37"/>
      <c r="WQU45" s="37"/>
      <c r="WQV45" s="37"/>
      <c r="WQW45" s="37"/>
      <c r="WQX45" s="37"/>
      <c r="WQY45" s="37"/>
      <c r="WQZ45" s="37"/>
      <c r="WRA45" s="37"/>
      <c r="WRB45" s="37"/>
      <c r="WRC45" s="37"/>
      <c r="WRD45" s="37"/>
      <c r="WRE45" s="37"/>
      <c r="WRF45" s="37"/>
      <c r="WRG45" s="37"/>
      <c r="WRH45" s="37"/>
      <c r="WRI45" s="37"/>
      <c r="WRJ45" s="37"/>
      <c r="WRK45" s="37"/>
      <c r="WRL45" s="37"/>
      <c r="WRM45" s="37"/>
      <c r="WRN45" s="37"/>
      <c r="WRO45" s="37"/>
      <c r="WRP45" s="37"/>
      <c r="WRQ45" s="37"/>
      <c r="WRR45" s="37"/>
      <c r="WRS45" s="37"/>
      <c r="WRT45" s="37"/>
      <c r="WRU45" s="37"/>
      <c r="WRV45" s="37"/>
      <c r="WRW45" s="37"/>
      <c r="WRX45" s="37"/>
      <c r="WRY45" s="37"/>
      <c r="WRZ45" s="37"/>
      <c r="WSA45" s="37"/>
      <c r="WSB45" s="37"/>
      <c r="WSC45" s="37"/>
      <c r="WSD45" s="37"/>
      <c r="WSE45" s="37"/>
      <c r="WSF45" s="37"/>
      <c r="WSG45" s="37"/>
      <c r="WSH45" s="37"/>
      <c r="WSI45" s="37"/>
      <c r="WSJ45" s="37"/>
      <c r="WSK45" s="37"/>
      <c r="WSL45" s="37"/>
      <c r="WSM45" s="37"/>
      <c r="WSN45" s="37"/>
      <c r="WSO45" s="37"/>
      <c r="WSP45" s="37"/>
      <c r="WSQ45" s="37"/>
      <c r="WSR45" s="37"/>
      <c r="WSS45" s="37"/>
      <c r="WST45" s="37"/>
      <c r="WSU45" s="37"/>
      <c r="WSV45" s="37"/>
      <c r="WSW45" s="37"/>
      <c r="WSX45" s="37"/>
      <c r="WSY45" s="37"/>
      <c r="WSZ45" s="37"/>
      <c r="WTA45" s="37"/>
      <c r="WTB45" s="37"/>
      <c r="WTC45" s="37"/>
      <c r="WTD45" s="37"/>
      <c r="WTE45" s="37"/>
      <c r="WTF45" s="37"/>
      <c r="WTG45" s="37"/>
      <c r="WTH45" s="37"/>
      <c r="WTI45" s="37"/>
      <c r="WTJ45" s="37"/>
      <c r="WTK45" s="37"/>
      <c r="WTL45" s="37"/>
      <c r="WTM45" s="37"/>
      <c r="WTN45" s="37"/>
      <c r="WTO45" s="37"/>
      <c r="WTP45" s="37"/>
      <c r="WTQ45" s="37"/>
      <c r="WTR45" s="37"/>
      <c r="WTS45" s="37"/>
      <c r="WTT45" s="37"/>
      <c r="WTU45" s="37"/>
      <c r="WTV45" s="37"/>
      <c r="WTW45" s="37"/>
      <c r="WTX45" s="37"/>
      <c r="WTY45" s="37"/>
      <c r="WTZ45" s="37"/>
      <c r="WUA45" s="37"/>
      <c r="WUB45" s="37"/>
      <c r="WUC45" s="37"/>
      <c r="WUD45" s="37"/>
      <c r="WUE45" s="37"/>
      <c r="WUF45" s="37"/>
      <c r="WUG45" s="37"/>
      <c r="WUH45" s="37"/>
      <c r="WUI45" s="37"/>
      <c r="WUJ45" s="37"/>
      <c r="WUK45" s="37"/>
      <c r="WUL45" s="37"/>
      <c r="WUM45" s="37"/>
      <c r="WUN45" s="37"/>
      <c r="WUO45" s="37"/>
      <c r="WUP45" s="37"/>
      <c r="WUQ45" s="37"/>
      <c r="WUR45" s="37"/>
      <c r="WUS45" s="37"/>
      <c r="WUT45" s="37"/>
      <c r="WUU45" s="37"/>
      <c r="WUV45" s="37"/>
      <c r="WUW45" s="37"/>
      <c r="WUX45" s="37"/>
      <c r="WUY45" s="37"/>
      <c r="WUZ45" s="37"/>
      <c r="WVA45" s="37"/>
      <c r="WVB45" s="37"/>
      <c r="WVC45" s="37"/>
      <c r="WVD45" s="37"/>
      <c r="WVE45" s="37"/>
      <c r="WVF45" s="37"/>
      <c r="WVG45" s="37"/>
      <c r="WVH45" s="37"/>
      <c r="WVI45" s="37"/>
      <c r="WVJ45" s="37"/>
      <c r="WVK45" s="37"/>
      <c r="WVL45" s="37"/>
      <c r="WVM45" s="37"/>
      <c r="WVN45" s="37"/>
      <c r="WVO45" s="37"/>
      <c r="WVP45" s="37"/>
      <c r="WVQ45" s="37"/>
      <c r="WVR45" s="37"/>
      <c r="WVS45" s="37"/>
      <c r="WVT45" s="37"/>
      <c r="WVU45" s="37"/>
      <c r="WVV45" s="37"/>
      <c r="WVW45" s="37"/>
      <c r="WVX45" s="37"/>
      <c r="WVY45" s="37"/>
      <c r="WVZ45" s="37"/>
      <c r="WWA45" s="37"/>
      <c r="WWB45" s="37"/>
      <c r="WWC45" s="37"/>
      <c r="WWD45" s="37"/>
      <c r="WWE45" s="37"/>
      <c r="WWF45" s="37"/>
      <c r="WWG45" s="37"/>
      <c r="WWH45" s="37"/>
      <c r="WWI45" s="37"/>
      <c r="WWJ45" s="37"/>
      <c r="WWK45" s="37"/>
      <c r="WWL45" s="37"/>
      <c r="WWM45" s="37"/>
      <c r="WWN45" s="37"/>
      <c r="WWO45" s="37"/>
      <c r="WWP45" s="37"/>
      <c r="WWQ45" s="37"/>
      <c r="WWR45" s="37"/>
      <c r="WWS45" s="37"/>
      <c r="WWT45" s="37"/>
      <c r="WWU45" s="37"/>
      <c r="WWV45" s="37"/>
      <c r="WWW45" s="37"/>
      <c r="WWX45" s="37"/>
      <c r="WWY45" s="37"/>
      <c r="WWZ45" s="37"/>
      <c r="WXA45" s="37"/>
      <c r="WXB45" s="37"/>
      <c r="WXC45" s="37"/>
      <c r="WXD45" s="37"/>
      <c r="WXE45" s="37"/>
      <c r="WXF45" s="37"/>
      <c r="WXG45" s="37"/>
      <c r="WXH45" s="37"/>
      <c r="WXI45" s="37"/>
      <c r="WXJ45" s="37"/>
      <c r="WXK45" s="37"/>
      <c r="WXL45" s="37"/>
      <c r="WXM45" s="37"/>
      <c r="WXN45" s="37"/>
      <c r="WXO45" s="37"/>
      <c r="WXP45" s="37"/>
      <c r="WXQ45" s="37"/>
      <c r="WXR45" s="37"/>
      <c r="WXS45" s="37"/>
      <c r="WXT45" s="37"/>
      <c r="WXU45" s="37"/>
      <c r="WXV45" s="37"/>
      <c r="WXW45" s="37"/>
      <c r="WXX45" s="37"/>
      <c r="WXY45" s="37"/>
      <c r="WXZ45" s="37"/>
      <c r="WYA45" s="37"/>
      <c r="WYB45" s="37"/>
      <c r="WYC45" s="37"/>
      <c r="WYD45" s="37"/>
      <c r="WYE45" s="37"/>
      <c r="WYF45" s="37"/>
      <c r="WYG45" s="37"/>
      <c r="WYH45" s="37"/>
      <c r="WYI45" s="37"/>
      <c r="WYJ45" s="37"/>
      <c r="WYK45" s="37"/>
      <c r="WYL45" s="37"/>
      <c r="WYM45" s="37"/>
      <c r="WYN45" s="37"/>
      <c r="WYO45" s="37"/>
      <c r="WYP45" s="37"/>
      <c r="WYQ45" s="37"/>
      <c r="WYR45" s="37"/>
      <c r="WYS45" s="37"/>
      <c r="WYT45" s="37"/>
      <c r="WYU45" s="37"/>
      <c r="WYV45" s="37"/>
      <c r="WYW45" s="37"/>
      <c r="WYX45" s="37"/>
      <c r="WYY45" s="37"/>
      <c r="WYZ45" s="37"/>
      <c r="WZA45" s="37"/>
      <c r="WZB45" s="37"/>
      <c r="WZC45" s="37"/>
      <c r="WZD45" s="37"/>
      <c r="WZE45" s="37"/>
      <c r="WZF45" s="37"/>
      <c r="WZG45" s="37"/>
      <c r="WZH45" s="37"/>
      <c r="WZI45" s="37"/>
      <c r="WZJ45" s="37"/>
      <c r="WZK45" s="37"/>
      <c r="WZL45" s="37"/>
      <c r="WZM45" s="37"/>
      <c r="WZN45" s="37"/>
      <c r="WZO45" s="37"/>
      <c r="WZP45" s="37"/>
      <c r="WZQ45" s="37"/>
      <c r="WZR45" s="37"/>
      <c r="WZS45" s="37"/>
      <c r="WZT45" s="37"/>
      <c r="WZU45" s="37"/>
      <c r="WZV45" s="37"/>
      <c r="WZW45" s="37"/>
      <c r="WZX45" s="37"/>
      <c r="WZY45" s="37"/>
      <c r="WZZ45" s="37"/>
      <c r="XAA45" s="37"/>
      <c r="XAB45" s="37"/>
      <c r="XAC45" s="37"/>
      <c r="XAD45" s="37"/>
      <c r="XAE45" s="37"/>
      <c r="XAF45" s="37"/>
      <c r="XAG45" s="37"/>
      <c r="XAH45" s="37"/>
      <c r="XAI45" s="37"/>
      <c r="XAJ45" s="37"/>
      <c r="XAK45" s="37"/>
      <c r="XAL45" s="37"/>
      <c r="XAM45" s="37"/>
      <c r="XAN45" s="37"/>
      <c r="XAO45" s="37"/>
      <c r="XAP45" s="37"/>
      <c r="XAQ45" s="37"/>
      <c r="XAR45" s="37"/>
      <c r="XAS45" s="37"/>
      <c r="XAT45" s="37"/>
      <c r="XAU45" s="37"/>
      <c r="XAV45" s="37"/>
      <c r="XAW45" s="37"/>
      <c r="XAX45" s="37"/>
      <c r="XAY45" s="37"/>
      <c r="XAZ45" s="37"/>
      <c r="XBA45" s="37"/>
      <c r="XBB45" s="37"/>
      <c r="XBC45" s="37"/>
      <c r="XBD45" s="37"/>
      <c r="XBE45" s="37"/>
      <c r="XBF45" s="37"/>
      <c r="XBG45" s="37"/>
      <c r="XBH45" s="37"/>
      <c r="XBI45" s="37"/>
      <c r="XBJ45" s="37"/>
      <c r="XBK45" s="37"/>
      <c r="XBL45" s="37"/>
      <c r="XBM45" s="37"/>
      <c r="XBN45" s="37"/>
      <c r="XBO45" s="37"/>
      <c r="XBP45" s="37"/>
      <c r="XBQ45" s="37"/>
      <c r="XBR45" s="37"/>
      <c r="XBS45" s="37"/>
      <c r="XBT45" s="37"/>
      <c r="XBU45" s="37"/>
      <c r="XBV45" s="37"/>
      <c r="XBW45" s="37"/>
      <c r="XBX45" s="37"/>
      <c r="XBY45" s="37"/>
      <c r="XBZ45" s="37"/>
      <c r="XCA45" s="37"/>
      <c r="XCB45" s="37"/>
      <c r="XCC45" s="37"/>
      <c r="XCD45" s="37"/>
      <c r="XCE45" s="37"/>
      <c r="XCF45" s="37"/>
      <c r="XCG45" s="37"/>
      <c r="XCH45" s="37"/>
      <c r="XCI45" s="37"/>
      <c r="XCJ45" s="37"/>
      <c r="XCK45" s="37"/>
      <c r="XCL45" s="37"/>
      <c r="XCM45" s="37"/>
      <c r="XCN45" s="37"/>
      <c r="XCO45" s="37"/>
      <c r="XCP45" s="37"/>
      <c r="XCQ45" s="37"/>
      <c r="XCR45" s="37"/>
      <c r="XCS45" s="37"/>
      <c r="XCT45" s="37"/>
      <c r="XCU45" s="37"/>
      <c r="XCV45" s="37"/>
      <c r="XCW45" s="37"/>
      <c r="XCX45" s="37"/>
      <c r="XCY45" s="37"/>
      <c r="XCZ45" s="37"/>
      <c r="XDA45" s="37"/>
      <c r="XDB45" s="37"/>
      <c r="XDC45" s="37"/>
      <c r="XDD45" s="37"/>
      <c r="XDE45" s="37"/>
      <c r="XDF45" s="37"/>
      <c r="XDG45" s="37"/>
      <c r="XDH45" s="37"/>
      <c r="XDI45" s="37"/>
      <c r="XDJ45" s="37"/>
      <c r="XDK45" s="37"/>
      <c r="XDL45" s="37"/>
      <c r="XDM45" s="37"/>
      <c r="XDN45" s="37"/>
      <c r="XDO45" s="37"/>
      <c r="XDP45" s="37"/>
      <c r="XDQ45" s="37"/>
      <c r="XDR45" s="37"/>
      <c r="XDS45" s="37"/>
      <c r="XDT45" s="37"/>
      <c r="XDU45" s="37"/>
      <c r="XDV45" s="37"/>
      <c r="XDW45" s="37"/>
      <c r="XDX45" s="37"/>
      <c r="XDY45" s="37"/>
      <c r="XDZ45" s="37"/>
      <c r="XEA45" s="37"/>
      <c r="XEB45" s="37"/>
      <c r="XEC45" s="37"/>
      <c r="XED45" s="37"/>
      <c r="XEE45" s="37"/>
      <c r="XEF45" s="37"/>
      <c r="XEG45" s="37"/>
      <c r="XEH45" s="37"/>
      <c r="XEI45" s="37"/>
      <c r="XEJ45" s="37"/>
      <c r="XEK45" s="37"/>
      <c r="XEL45" s="37"/>
      <c r="XEM45" s="37"/>
      <c r="XEN45" s="37"/>
      <c r="XEO45" s="37"/>
      <c r="XEP45" s="37"/>
      <c r="XEQ45" s="37"/>
      <c r="XER45" s="37"/>
      <c r="XES45" s="37"/>
      <c r="XET45" s="37"/>
      <c r="XEU45" s="37"/>
      <c r="XEV45" s="37"/>
      <c r="XEW45" s="37"/>
      <c r="XEX45" s="37"/>
      <c r="XEY45" s="37"/>
      <c r="XEZ45" s="37"/>
      <c r="XFA45" s="37"/>
      <c r="XFB45" s="37"/>
      <c r="XFC45" s="37"/>
      <c r="XFD45" s="37"/>
    </row>
    <row r="46" spans="1:16384" ht="15.75" customHeight="1" x14ac:dyDescent="0.25">
      <c r="A46" s="180" t="s">
        <v>429</v>
      </c>
      <c r="B46" s="37"/>
      <c r="C46" s="37"/>
      <c r="D46" s="37"/>
      <c r="E46" s="37"/>
      <c r="F46" s="37"/>
      <c r="G46" s="37"/>
      <c r="H46" s="37"/>
      <c r="I46" s="37"/>
      <c r="J46" s="37"/>
      <c r="K46" s="37"/>
      <c r="L46" s="37"/>
      <c r="M46" s="37"/>
      <c r="N46" s="37"/>
      <c r="O46" s="37"/>
      <c r="P46" s="37"/>
      <c r="Q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c r="IL46" s="37"/>
      <c r="IM46" s="37"/>
      <c r="IN46" s="37"/>
      <c r="IO46" s="37"/>
      <c r="IP46" s="37"/>
      <c r="IQ46" s="37"/>
      <c r="IR46" s="37"/>
      <c r="IS46" s="37"/>
      <c r="IT46" s="37"/>
      <c r="IU46" s="37"/>
      <c r="IV46" s="37"/>
      <c r="IW46" s="37"/>
      <c r="IX46" s="37"/>
      <c r="IY46" s="37"/>
      <c r="IZ46" s="37"/>
      <c r="JA46" s="37"/>
      <c r="JB46" s="37"/>
      <c r="JC46" s="37"/>
      <c r="JD46" s="37"/>
      <c r="JE46" s="37"/>
      <c r="JF46" s="37"/>
      <c r="JG46" s="37"/>
      <c r="JH46" s="37"/>
      <c r="JI46" s="37"/>
      <c r="JJ46" s="37"/>
      <c r="JK46" s="37"/>
      <c r="JL46" s="37"/>
      <c r="JM46" s="37"/>
      <c r="JN46" s="37"/>
      <c r="JO46" s="37"/>
      <c r="JP46" s="37"/>
      <c r="JQ46" s="37"/>
      <c r="JR46" s="37"/>
      <c r="JS46" s="37"/>
      <c r="JT46" s="37"/>
      <c r="JU46" s="37"/>
      <c r="JV46" s="37"/>
      <c r="JW46" s="37"/>
      <c r="JX46" s="37"/>
      <c r="JY46" s="37"/>
      <c r="JZ46" s="37"/>
      <c r="KA46" s="37"/>
      <c r="KB46" s="37"/>
      <c r="KC46" s="37"/>
      <c r="KD46" s="37"/>
      <c r="KE46" s="37"/>
      <c r="KF46" s="37"/>
      <c r="KG46" s="37"/>
      <c r="KH46" s="37"/>
      <c r="KI46" s="37"/>
      <c r="KJ46" s="37"/>
      <c r="KK46" s="37"/>
      <c r="KL46" s="37"/>
      <c r="KM46" s="37"/>
      <c r="KN46" s="37"/>
      <c r="KO46" s="37"/>
      <c r="KP46" s="37"/>
      <c r="KQ46" s="37"/>
      <c r="KR46" s="37"/>
      <c r="KS46" s="37"/>
      <c r="KT46" s="37"/>
      <c r="KU46" s="37"/>
      <c r="KV46" s="37"/>
      <c r="KW46" s="37"/>
      <c r="KX46" s="37"/>
      <c r="KY46" s="37"/>
      <c r="KZ46" s="37"/>
      <c r="LA46" s="37"/>
      <c r="LB46" s="37"/>
      <c r="LC46" s="37"/>
      <c r="LD46" s="37"/>
      <c r="LE46" s="37"/>
      <c r="LF46" s="37"/>
      <c r="LG46" s="37"/>
      <c r="LH46" s="37"/>
      <c r="LI46" s="37"/>
      <c r="LJ46" s="37"/>
      <c r="LK46" s="37"/>
      <c r="LL46" s="37"/>
      <c r="LM46" s="37"/>
      <c r="LN46" s="37"/>
      <c r="LO46" s="37"/>
      <c r="LP46" s="37"/>
      <c r="LQ46" s="37"/>
      <c r="LR46" s="37"/>
      <c r="LS46" s="37"/>
      <c r="LT46" s="37"/>
      <c r="LU46" s="37"/>
      <c r="LV46" s="37"/>
      <c r="LW46" s="37"/>
      <c r="LX46" s="37"/>
      <c r="LY46" s="37"/>
      <c r="LZ46" s="37"/>
      <c r="MA46" s="37"/>
      <c r="MB46" s="37"/>
      <c r="MC46" s="37"/>
      <c r="MD46" s="37"/>
      <c r="ME46" s="37"/>
      <c r="MF46" s="37"/>
      <c r="MG46" s="37"/>
      <c r="MH46" s="37"/>
      <c r="MI46" s="37"/>
      <c r="MJ46" s="37"/>
      <c r="MK46" s="37"/>
      <c r="ML46" s="37"/>
      <c r="MM46" s="37"/>
      <c r="MN46" s="37"/>
      <c r="MO46" s="37"/>
      <c r="MP46" s="37"/>
      <c r="MQ46" s="37"/>
      <c r="MR46" s="37"/>
      <c r="MS46" s="37"/>
      <c r="MT46" s="37"/>
      <c r="MU46" s="37"/>
      <c r="MV46" s="37"/>
      <c r="MW46" s="37"/>
      <c r="MX46" s="37"/>
      <c r="MY46" s="37"/>
      <c r="MZ46" s="37"/>
      <c r="NA46" s="37"/>
      <c r="NB46" s="37"/>
      <c r="NC46" s="37"/>
      <c r="ND46" s="37"/>
      <c r="NE46" s="37"/>
      <c r="NF46" s="37"/>
      <c r="NG46" s="37"/>
      <c r="NH46" s="37"/>
      <c r="NI46" s="37"/>
      <c r="NJ46" s="37"/>
      <c r="NK46" s="37"/>
      <c r="NL46" s="37"/>
      <c r="NM46" s="37"/>
      <c r="NN46" s="37"/>
      <c r="NO46" s="37"/>
      <c r="NP46" s="37"/>
      <c r="NQ46" s="37"/>
      <c r="NR46" s="37"/>
      <c r="NS46" s="37"/>
      <c r="NT46" s="37"/>
      <c r="NU46" s="37"/>
      <c r="NV46" s="37"/>
      <c r="NW46" s="37"/>
      <c r="NX46" s="37"/>
      <c r="NY46" s="37"/>
      <c r="NZ46" s="37"/>
      <c r="OA46" s="37"/>
      <c r="OB46" s="37"/>
      <c r="OC46" s="37"/>
      <c r="OD46" s="37"/>
      <c r="OE46" s="37"/>
      <c r="OF46" s="37"/>
      <c r="OG46" s="37"/>
      <c r="OH46" s="37"/>
      <c r="OI46" s="37"/>
      <c r="OJ46" s="37"/>
      <c r="OK46" s="37"/>
      <c r="OL46" s="37"/>
      <c r="OM46" s="37"/>
      <c r="ON46" s="37"/>
      <c r="OO46" s="37"/>
      <c r="OP46" s="37"/>
      <c r="OQ46" s="37"/>
      <c r="OR46" s="37"/>
      <c r="OS46" s="37"/>
      <c r="OT46" s="37"/>
      <c r="OU46" s="37"/>
      <c r="OV46" s="37"/>
      <c r="OW46" s="37"/>
      <c r="OX46" s="37"/>
      <c r="OY46" s="37"/>
      <c r="OZ46" s="37"/>
      <c r="PA46" s="37"/>
      <c r="PB46" s="37"/>
      <c r="PC46" s="37"/>
      <c r="PD46" s="37"/>
      <c r="PE46" s="37"/>
      <c r="PF46" s="37"/>
      <c r="PG46" s="37"/>
      <c r="PH46" s="37"/>
      <c r="PI46" s="37"/>
      <c r="PJ46" s="37"/>
      <c r="PK46" s="37"/>
      <c r="PL46" s="37"/>
      <c r="PM46" s="37"/>
      <c r="PN46" s="37"/>
      <c r="PO46" s="37"/>
      <c r="PP46" s="37"/>
      <c r="PQ46" s="37"/>
      <c r="PR46" s="37"/>
      <c r="PS46" s="37"/>
      <c r="PT46" s="37"/>
      <c r="PU46" s="37"/>
      <c r="PV46" s="37"/>
      <c r="PW46" s="37"/>
      <c r="PX46" s="37"/>
      <c r="PY46" s="37"/>
      <c r="PZ46" s="37"/>
      <c r="QA46" s="37"/>
      <c r="QB46" s="37"/>
      <c r="QC46" s="37"/>
      <c r="QD46" s="37"/>
      <c r="QE46" s="37"/>
      <c r="QF46" s="37"/>
      <c r="QG46" s="37"/>
      <c r="QH46" s="37"/>
      <c r="QI46" s="37"/>
      <c r="QJ46" s="37"/>
      <c r="QK46" s="37"/>
      <c r="QL46" s="37"/>
      <c r="QM46" s="37"/>
      <c r="QN46" s="37"/>
      <c r="QO46" s="37"/>
      <c r="QP46" s="37"/>
      <c r="QQ46" s="37"/>
      <c r="QR46" s="37"/>
      <c r="QS46" s="37"/>
      <c r="QT46" s="37"/>
      <c r="QU46" s="37"/>
      <c r="QV46" s="37"/>
      <c r="QW46" s="37"/>
      <c r="QX46" s="37"/>
      <c r="QY46" s="37"/>
      <c r="QZ46" s="37"/>
      <c r="RA46" s="37"/>
      <c r="RB46" s="37"/>
      <c r="RC46" s="37"/>
      <c r="RD46" s="37"/>
      <c r="RE46" s="37"/>
      <c r="RF46" s="37"/>
      <c r="RG46" s="37"/>
      <c r="RH46" s="37"/>
      <c r="RI46" s="37"/>
      <c r="RJ46" s="37"/>
      <c r="RK46" s="37"/>
      <c r="RL46" s="37"/>
      <c r="RM46" s="37"/>
      <c r="RN46" s="37"/>
      <c r="RO46" s="37"/>
      <c r="RP46" s="37"/>
      <c r="RQ46" s="37"/>
      <c r="RR46" s="37"/>
      <c r="RS46" s="37"/>
      <c r="RT46" s="37"/>
      <c r="RU46" s="37"/>
      <c r="RV46" s="37"/>
      <c r="RW46" s="37"/>
      <c r="RX46" s="37"/>
      <c r="RY46" s="37"/>
      <c r="RZ46" s="37"/>
      <c r="SA46" s="37"/>
      <c r="SB46" s="37"/>
      <c r="SC46" s="37"/>
      <c r="SD46" s="37"/>
      <c r="SE46" s="37"/>
      <c r="SF46" s="37"/>
      <c r="SG46" s="37"/>
      <c r="SH46" s="37"/>
      <c r="SI46" s="37"/>
      <c r="SJ46" s="37"/>
      <c r="SK46" s="37"/>
      <c r="SL46" s="37"/>
      <c r="SM46" s="37"/>
      <c r="SN46" s="37"/>
      <c r="SO46" s="37"/>
      <c r="SP46" s="37"/>
      <c r="SQ46" s="37"/>
      <c r="SR46" s="37"/>
      <c r="SS46" s="37"/>
      <c r="ST46" s="37"/>
      <c r="SU46" s="37"/>
      <c r="SV46" s="37"/>
      <c r="SW46" s="37"/>
      <c r="SX46" s="37"/>
      <c r="SY46" s="37"/>
      <c r="SZ46" s="37"/>
      <c r="TA46" s="37"/>
      <c r="TB46" s="37"/>
      <c r="TC46" s="37"/>
      <c r="TD46" s="37"/>
      <c r="TE46" s="37"/>
      <c r="TF46" s="37"/>
      <c r="TG46" s="37"/>
      <c r="TH46" s="37"/>
      <c r="TI46" s="37"/>
      <c r="TJ46" s="37"/>
      <c r="TK46" s="37"/>
      <c r="TL46" s="37"/>
      <c r="TM46" s="37"/>
      <c r="TN46" s="37"/>
      <c r="TO46" s="37"/>
      <c r="TP46" s="37"/>
      <c r="TQ46" s="37"/>
      <c r="TR46" s="37"/>
      <c r="TS46" s="37"/>
      <c r="TT46" s="37"/>
      <c r="TU46" s="37"/>
      <c r="TV46" s="37"/>
      <c r="TW46" s="37"/>
      <c r="TX46" s="37"/>
      <c r="TY46" s="37"/>
      <c r="TZ46" s="37"/>
      <c r="UA46" s="37"/>
      <c r="UB46" s="37"/>
      <c r="UC46" s="37"/>
      <c r="UD46" s="37"/>
      <c r="UE46" s="37"/>
      <c r="UF46" s="37"/>
      <c r="UG46" s="37"/>
      <c r="UH46" s="37"/>
      <c r="UI46" s="37"/>
      <c r="UJ46" s="37"/>
      <c r="UK46" s="37"/>
      <c r="UL46" s="37"/>
      <c r="UM46" s="37"/>
      <c r="UN46" s="37"/>
      <c r="UO46" s="37"/>
      <c r="UP46" s="37"/>
      <c r="UQ46" s="37"/>
      <c r="UR46" s="37"/>
      <c r="US46" s="37"/>
      <c r="UT46" s="37"/>
      <c r="UU46" s="37"/>
      <c r="UV46" s="37"/>
      <c r="UW46" s="37"/>
      <c r="UX46" s="37"/>
      <c r="UY46" s="37"/>
      <c r="UZ46" s="37"/>
      <c r="VA46" s="37"/>
      <c r="VB46" s="37"/>
      <c r="VC46" s="37"/>
      <c r="VD46" s="37"/>
      <c r="VE46" s="37"/>
      <c r="VF46" s="37"/>
      <c r="VG46" s="37"/>
      <c r="VH46" s="37"/>
      <c r="VI46" s="37"/>
      <c r="VJ46" s="37"/>
      <c r="VK46" s="37"/>
      <c r="VL46" s="37"/>
      <c r="VM46" s="37"/>
      <c r="VN46" s="37"/>
      <c r="VO46" s="37"/>
      <c r="VP46" s="37"/>
      <c r="VQ46" s="37"/>
      <c r="VR46" s="37"/>
      <c r="VS46" s="37"/>
      <c r="VT46" s="37"/>
      <c r="VU46" s="37"/>
      <c r="VV46" s="37"/>
      <c r="VW46" s="37"/>
      <c r="VX46" s="37"/>
      <c r="VY46" s="37"/>
      <c r="VZ46" s="37"/>
      <c r="WA46" s="37"/>
      <c r="WB46" s="37"/>
      <c r="WC46" s="37"/>
      <c r="WD46" s="37"/>
      <c r="WE46" s="37"/>
      <c r="WF46" s="37"/>
      <c r="WG46" s="37"/>
      <c r="WH46" s="37"/>
      <c r="WI46" s="37"/>
      <c r="WJ46" s="37"/>
      <c r="WK46" s="37"/>
      <c r="WL46" s="37"/>
      <c r="WM46" s="37"/>
      <c r="WN46" s="37"/>
      <c r="WO46" s="37"/>
      <c r="WP46" s="37"/>
      <c r="WQ46" s="37"/>
      <c r="WR46" s="37"/>
      <c r="WS46" s="37"/>
      <c r="WT46" s="37"/>
      <c r="WU46" s="37"/>
      <c r="WV46" s="37"/>
      <c r="WW46" s="37"/>
      <c r="WX46" s="37"/>
      <c r="WY46" s="37"/>
      <c r="WZ46" s="37"/>
      <c r="XA46" s="37"/>
      <c r="XB46" s="37"/>
      <c r="XC46" s="37"/>
      <c r="XD46" s="37"/>
      <c r="XE46" s="37"/>
      <c r="XF46" s="37"/>
      <c r="XG46" s="37"/>
      <c r="XH46" s="37"/>
      <c r="XI46" s="37"/>
      <c r="XJ46" s="37"/>
      <c r="XK46" s="37"/>
      <c r="XL46" s="37"/>
      <c r="XM46" s="37"/>
      <c r="XN46" s="37"/>
      <c r="XO46" s="37"/>
      <c r="XP46" s="37"/>
      <c r="XQ46" s="37"/>
      <c r="XR46" s="37"/>
      <c r="XS46" s="37"/>
      <c r="XT46" s="37"/>
      <c r="XU46" s="37"/>
      <c r="XV46" s="37"/>
      <c r="XW46" s="37"/>
      <c r="XX46" s="37"/>
      <c r="XY46" s="37"/>
      <c r="XZ46" s="37"/>
      <c r="YA46" s="37"/>
      <c r="YB46" s="37"/>
      <c r="YC46" s="37"/>
      <c r="YD46" s="37"/>
      <c r="YE46" s="37"/>
      <c r="YF46" s="37"/>
      <c r="YG46" s="37"/>
      <c r="YH46" s="37"/>
      <c r="YI46" s="37"/>
      <c r="YJ46" s="37"/>
      <c r="YK46" s="37"/>
      <c r="YL46" s="37"/>
      <c r="YM46" s="37"/>
      <c r="YN46" s="37"/>
      <c r="YO46" s="37"/>
      <c r="YP46" s="37"/>
      <c r="YQ46" s="37"/>
      <c r="YR46" s="37"/>
      <c r="YS46" s="37"/>
      <c r="YT46" s="37"/>
      <c r="YU46" s="37"/>
      <c r="YV46" s="37"/>
      <c r="YW46" s="37"/>
      <c r="YX46" s="37"/>
      <c r="YY46" s="37"/>
      <c r="YZ46" s="37"/>
      <c r="ZA46" s="37"/>
      <c r="ZB46" s="37"/>
      <c r="ZC46" s="37"/>
      <c r="ZD46" s="37"/>
      <c r="ZE46" s="37"/>
      <c r="ZF46" s="37"/>
      <c r="ZG46" s="37"/>
      <c r="ZH46" s="37"/>
      <c r="ZI46" s="37"/>
      <c r="ZJ46" s="37"/>
      <c r="ZK46" s="37"/>
      <c r="ZL46" s="37"/>
      <c r="ZM46" s="37"/>
      <c r="ZN46" s="37"/>
      <c r="ZO46" s="37"/>
      <c r="ZP46" s="37"/>
      <c r="ZQ46" s="37"/>
      <c r="ZR46" s="37"/>
      <c r="ZS46" s="37"/>
      <c r="ZT46" s="37"/>
      <c r="ZU46" s="37"/>
      <c r="ZV46" s="37"/>
      <c r="ZW46" s="37"/>
      <c r="ZX46" s="37"/>
      <c r="ZY46" s="37"/>
      <c r="ZZ46" s="37"/>
      <c r="AAA46" s="37"/>
      <c r="AAB46" s="37"/>
      <c r="AAC46" s="37"/>
      <c r="AAD46" s="37"/>
      <c r="AAE46" s="37"/>
      <c r="AAF46" s="37"/>
      <c r="AAG46" s="37"/>
      <c r="AAH46" s="37"/>
      <c r="AAI46" s="37"/>
      <c r="AAJ46" s="37"/>
      <c r="AAK46" s="37"/>
      <c r="AAL46" s="37"/>
      <c r="AAM46" s="37"/>
      <c r="AAN46" s="37"/>
      <c r="AAO46" s="37"/>
      <c r="AAP46" s="37"/>
      <c r="AAQ46" s="37"/>
      <c r="AAR46" s="37"/>
      <c r="AAS46" s="37"/>
      <c r="AAT46" s="37"/>
      <c r="AAU46" s="37"/>
      <c r="AAV46" s="37"/>
      <c r="AAW46" s="37"/>
      <c r="AAX46" s="37"/>
      <c r="AAY46" s="37"/>
      <c r="AAZ46" s="37"/>
      <c r="ABA46" s="37"/>
      <c r="ABB46" s="37"/>
      <c r="ABC46" s="37"/>
      <c r="ABD46" s="37"/>
      <c r="ABE46" s="37"/>
      <c r="ABF46" s="37"/>
      <c r="ABG46" s="37"/>
      <c r="ABH46" s="37"/>
      <c r="ABI46" s="37"/>
      <c r="ABJ46" s="37"/>
      <c r="ABK46" s="37"/>
      <c r="ABL46" s="37"/>
      <c r="ABM46" s="37"/>
      <c r="ABN46" s="37"/>
      <c r="ABO46" s="37"/>
      <c r="ABP46" s="37"/>
      <c r="ABQ46" s="37"/>
      <c r="ABR46" s="37"/>
      <c r="ABS46" s="37"/>
      <c r="ABT46" s="37"/>
      <c r="ABU46" s="37"/>
      <c r="ABV46" s="37"/>
      <c r="ABW46" s="37"/>
      <c r="ABX46" s="37"/>
      <c r="ABY46" s="37"/>
      <c r="ABZ46" s="37"/>
      <c r="ACA46" s="37"/>
      <c r="ACB46" s="37"/>
      <c r="ACC46" s="37"/>
      <c r="ACD46" s="37"/>
      <c r="ACE46" s="37"/>
      <c r="ACF46" s="37"/>
      <c r="ACG46" s="37"/>
      <c r="ACH46" s="37"/>
      <c r="ACI46" s="37"/>
      <c r="ACJ46" s="37"/>
      <c r="ACK46" s="37"/>
      <c r="ACL46" s="37"/>
      <c r="ACM46" s="37"/>
      <c r="ACN46" s="37"/>
      <c r="ACO46" s="37"/>
      <c r="ACP46" s="37"/>
      <c r="ACQ46" s="37"/>
      <c r="ACR46" s="37"/>
      <c r="ACS46" s="37"/>
      <c r="ACT46" s="37"/>
      <c r="ACU46" s="37"/>
      <c r="ACV46" s="37"/>
      <c r="ACW46" s="37"/>
      <c r="ACX46" s="37"/>
      <c r="ACY46" s="37"/>
      <c r="ACZ46" s="37"/>
      <c r="ADA46" s="37"/>
      <c r="ADB46" s="37"/>
      <c r="ADC46" s="37"/>
      <c r="ADD46" s="37"/>
      <c r="ADE46" s="37"/>
      <c r="ADF46" s="37"/>
      <c r="ADG46" s="37"/>
      <c r="ADH46" s="37"/>
      <c r="ADI46" s="37"/>
      <c r="ADJ46" s="37"/>
      <c r="ADK46" s="37"/>
      <c r="ADL46" s="37"/>
      <c r="ADM46" s="37"/>
      <c r="ADN46" s="37"/>
      <c r="ADO46" s="37"/>
      <c r="ADP46" s="37"/>
      <c r="ADQ46" s="37"/>
      <c r="ADR46" s="37"/>
      <c r="ADS46" s="37"/>
      <c r="ADT46" s="37"/>
      <c r="ADU46" s="37"/>
      <c r="ADV46" s="37"/>
      <c r="ADW46" s="37"/>
      <c r="ADX46" s="37"/>
      <c r="ADY46" s="37"/>
      <c r="ADZ46" s="37"/>
      <c r="AEA46" s="37"/>
      <c r="AEB46" s="37"/>
      <c r="AEC46" s="37"/>
      <c r="AED46" s="37"/>
      <c r="AEE46" s="37"/>
      <c r="AEF46" s="37"/>
      <c r="AEG46" s="37"/>
      <c r="AEH46" s="37"/>
      <c r="AEI46" s="37"/>
      <c r="AEJ46" s="37"/>
      <c r="AEK46" s="37"/>
      <c r="AEL46" s="37"/>
      <c r="AEM46" s="37"/>
      <c r="AEN46" s="37"/>
      <c r="AEO46" s="37"/>
      <c r="AEP46" s="37"/>
      <c r="AEQ46" s="37"/>
      <c r="AER46" s="37"/>
      <c r="AES46" s="37"/>
      <c r="AET46" s="37"/>
      <c r="AEU46" s="37"/>
      <c r="AEV46" s="37"/>
      <c r="AEW46" s="37"/>
      <c r="AEX46" s="37"/>
      <c r="AEY46" s="37"/>
      <c r="AEZ46" s="37"/>
      <c r="AFA46" s="37"/>
      <c r="AFB46" s="37"/>
      <c r="AFC46" s="37"/>
      <c r="AFD46" s="37"/>
      <c r="AFE46" s="37"/>
      <c r="AFF46" s="37"/>
      <c r="AFG46" s="37"/>
      <c r="AFH46" s="37"/>
      <c r="AFI46" s="37"/>
      <c r="AFJ46" s="37"/>
      <c r="AFK46" s="37"/>
      <c r="AFL46" s="37"/>
      <c r="AFM46" s="37"/>
      <c r="AFN46" s="37"/>
      <c r="AFO46" s="37"/>
      <c r="AFP46" s="37"/>
      <c r="AFQ46" s="37"/>
      <c r="AFR46" s="37"/>
      <c r="AFS46" s="37"/>
      <c r="AFT46" s="37"/>
      <c r="AFU46" s="37"/>
      <c r="AFV46" s="37"/>
      <c r="AFW46" s="37"/>
      <c r="AFX46" s="37"/>
      <c r="AFY46" s="37"/>
      <c r="AFZ46" s="37"/>
      <c r="AGA46" s="37"/>
      <c r="AGB46" s="37"/>
      <c r="AGC46" s="37"/>
      <c r="AGD46" s="37"/>
      <c r="AGE46" s="37"/>
      <c r="AGF46" s="37"/>
      <c r="AGG46" s="37"/>
      <c r="AGH46" s="37"/>
      <c r="AGI46" s="37"/>
      <c r="AGJ46" s="37"/>
      <c r="AGK46" s="37"/>
      <c r="AGL46" s="37"/>
      <c r="AGM46" s="37"/>
      <c r="AGN46" s="37"/>
      <c r="AGO46" s="37"/>
      <c r="AGP46" s="37"/>
      <c r="AGQ46" s="37"/>
      <c r="AGR46" s="37"/>
      <c r="AGS46" s="37"/>
      <c r="AGT46" s="37"/>
      <c r="AGU46" s="37"/>
      <c r="AGV46" s="37"/>
      <c r="AGW46" s="37"/>
      <c r="AGX46" s="37"/>
      <c r="AGY46" s="37"/>
      <c r="AGZ46" s="37"/>
      <c r="AHA46" s="37"/>
      <c r="AHB46" s="37"/>
      <c r="AHC46" s="37"/>
      <c r="AHD46" s="37"/>
      <c r="AHE46" s="37"/>
      <c r="AHF46" s="37"/>
      <c r="AHG46" s="37"/>
      <c r="AHH46" s="37"/>
      <c r="AHI46" s="37"/>
      <c r="AHJ46" s="37"/>
      <c r="AHK46" s="37"/>
      <c r="AHL46" s="37"/>
      <c r="AHM46" s="37"/>
      <c r="AHN46" s="37"/>
      <c r="AHO46" s="37"/>
      <c r="AHP46" s="37"/>
      <c r="AHQ46" s="37"/>
      <c r="AHR46" s="37"/>
      <c r="AHS46" s="37"/>
      <c r="AHT46" s="37"/>
      <c r="AHU46" s="37"/>
      <c r="AHV46" s="37"/>
      <c r="AHW46" s="37"/>
      <c r="AHX46" s="37"/>
      <c r="AHY46" s="37"/>
      <c r="AHZ46" s="37"/>
      <c r="AIA46" s="37"/>
      <c r="AIB46" s="37"/>
      <c r="AIC46" s="37"/>
      <c r="AID46" s="37"/>
      <c r="AIE46" s="37"/>
      <c r="AIF46" s="37"/>
      <c r="AIG46" s="37"/>
      <c r="AIH46" s="37"/>
      <c r="AII46" s="37"/>
      <c r="AIJ46" s="37"/>
      <c r="AIK46" s="37"/>
      <c r="AIL46" s="37"/>
      <c r="AIM46" s="37"/>
      <c r="AIN46" s="37"/>
      <c r="AIO46" s="37"/>
      <c r="AIP46" s="37"/>
      <c r="AIQ46" s="37"/>
      <c r="AIR46" s="37"/>
      <c r="AIS46" s="37"/>
      <c r="AIT46" s="37"/>
      <c r="AIU46" s="37"/>
      <c r="AIV46" s="37"/>
      <c r="AIW46" s="37"/>
      <c r="AIX46" s="37"/>
      <c r="AIY46" s="37"/>
      <c r="AIZ46" s="37"/>
      <c r="AJA46" s="37"/>
      <c r="AJB46" s="37"/>
      <c r="AJC46" s="37"/>
      <c r="AJD46" s="37"/>
      <c r="AJE46" s="37"/>
      <c r="AJF46" s="37"/>
      <c r="AJG46" s="37"/>
      <c r="AJH46" s="37"/>
      <c r="AJI46" s="37"/>
      <c r="AJJ46" s="37"/>
      <c r="AJK46" s="37"/>
      <c r="AJL46" s="37"/>
      <c r="AJM46" s="37"/>
      <c r="AJN46" s="37"/>
      <c r="AJO46" s="37"/>
      <c r="AJP46" s="37"/>
      <c r="AJQ46" s="37"/>
      <c r="AJR46" s="37"/>
      <c r="AJS46" s="37"/>
      <c r="AJT46" s="37"/>
      <c r="AJU46" s="37"/>
      <c r="AJV46" s="37"/>
      <c r="AJW46" s="37"/>
      <c r="AJX46" s="37"/>
      <c r="AJY46" s="37"/>
      <c r="AJZ46" s="37"/>
      <c r="AKA46" s="37"/>
      <c r="AKB46" s="37"/>
      <c r="AKC46" s="37"/>
      <c r="AKD46" s="37"/>
      <c r="AKE46" s="37"/>
      <c r="AKF46" s="37"/>
      <c r="AKG46" s="37"/>
      <c r="AKH46" s="37"/>
      <c r="AKI46" s="37"/>
      <c r="AKJ46" s="37"/>
      <c r="AKK46" s="37"/>
      <c r="AKL46" s="37"/>
      <c r="AKM46" s="37"/>
      <c r="AKN46" s="37"/>
      <c r="AKO46" s="37"/>
      <c r="AKP46" s="37"/>
      <c r="AKQ46" s="37"/>
      <c r="AKR46" s="37"/>
      <c r="AKS46" s="37"/>
      <c r="AKT46" s="37"/>
      <c r="AKU46" s="37"/>
      <c r="AKV46" s="37"/>
      <c r="AKW46" s="37"/>
      <c r="AKX46" s="37"/>
      <c r="AKY46" s="37"/>
      <c r="AKZ46" s="37"/>
      <c r="ALA46" s="37"/>
      <c r="ALB46" s="37"/>
      <c r="ALC46" s="37"/>
      <c r="ALD46" s="37"/>
      <c r="ALE46" s="37"/>
      <c r="ALF46" s="37"/>
      <c r="ALG46" s="37"/>
      <c r="ALH46" s="37"/>
      <c r="ALI46" s="37"/>
      <c r="ALJ46" s="37"/>
      <c r="ALK46" s="37"/>
      <c r="ALL46" s="37"/>
      <c r="ALM46" s="37"/>
      <c r="ALN46" s="37"/>
      <c r="ALO46" s="37"/>
      <c r="ALP46" s="37"/>
      <c r="ALQ46" s="37"/>
      <c r="ALR46" s="37"/>
      <c r="ALS46" s="37"/>
      <c r="ALT46" s="37"/>
      <c r="ALU46" s="37"/>
      <c r="ALV46" s="37"/>
      <c r="ALW46" s="37"/>
      <c r="ALX46" s="37"/>
      <c r="ALY46" s="37"/>
      <c r="ALZ46" s="37"/>
      <c r="AMA46" s="37"/>
      <c r="AMB46" s="37"/>
      <c r="AMC46" s="37"/>
      <c r="AMD46" s="37"/>
      <c r="AME46" s="37"/>
      <c r="AMF46" s="37"/>
      <c r="AMG46" s="37"/>
      <c r="AMH46" s="37"/>
      <c r="AMI46" s="37"/>
      <c r="AMJ46" s="37"/>
      <c r="AMK46" s="37"/>
      <c r="AML46" s="37"/>
      <c r="AMM46" s="37"/>
      <c r="AMN46" s="37"/>
      <c r="AMO46" s="37"/>
      <c r="AMP46" s="37"/>
      <c r="AMQ46" s="37"/>
      <c r="AMR46" s="37"/>
      <c r="AMS46" s="37"/>
      <c r="AMT46" s="37"/>
      <c r="AMU46" s="37"/>
      <c r="AMV46" s="37"/>
      <c r="AMW46" s="37"/>
      <c r="AMX46" s="37"/>
      <c r="AMY46" s="37"/>
      <c r="AMZ46" s="37"/>
      <c r="ANA46" s="37"/>
      <c r="ANB46" s="37"/>
      <c r="ANC46" s="37"/>
      <c r="AND46" s="37"/>
      <c r="ANE46" s="37"/>
      <c r="ANF46" s="37"/>
      <c r="ANG46" s="37"/>
      <c r="ANH46" s="37"/>
      <c r="ANI46" s="37"/>
      <c r="ANJ46" s="37"/>
      <c r="ANK46" s="37"/>
      <c r="ANL46" s="37"/>
      <c r="ANM46" s="37"/>
      <c r="ANN46" s="37"/>
      <c r="ANO46" s="37"/>
      <c r="ANP46" s="37"/>
      <c r="ANQ46" s="37"/>
      <c r="ANR46" s="37"/>
      <c r="ANS46" s="37"/>
      <c r="ANT46" s="37"/>
      <c r="ANU46" s="37"/>
      <c r="ANV46" s="37"/>
      <c r="ANW46" s="37"/>
      <c r="ANX46" s="37"/>
      <c r="ANY46" s="37"/>
      <c r="ANZ46" s="37"/>
      <c r="AOA46" s="37"/>
      <c r="AOB46" s="37"/>
      <c r="AOC46" s="37"/>
      <c r="AOD46" s="37"/>
      <c r="AOE46" s="37"/>
      <c r="AOF46" s="37"/>
      <c r="AOG46" s="37"/>
      <c r="AOH46" s="37"/>
      <c r="AOI46" s="37"/>
      <c r="AOJ46" s="37"/>
      <c r="AOK46" s="37"/>
      <c r="AOL46" s="37"/>
      <c r="AOM46" s="37"/>
      <c r="AON46" s="37"/>
      <c r="AOO46" s="37"/>
      <c r="AOP46" s="37"/>
      <c r="AOQ46" s="37"/>
      <c r="AOR46" s="37"/>
      <c r="AOS46" s="37"/>
      <c r="AOT46" s="37"/>
      <c r="AOU46" s="37"/>
      <c r="AOV46" s="37"/>
      <c r="AOW46" s="37"/>
      <c r="AOX46" s="37"/>
      <c r="AOY46" s="37"/>
      <c r="AOZ46" s="37"/>
      <c r="APA46" s="37"/>
      <c r="APB46" s="37"/>
      <c r="APC46" s="37"/>
      <c r="APD46" s="37"/>
      <c r="APE46" s="37"/>
      <c r="APF46" s="37"/>
      <c r="APG46" s="37"/>
      <c r="APH46" s="37"/>
      <c r="API46" s="37"/>
      <c r="APJ46" s="37"/>
      <c r="APK46" s="37"/>
      <c r="APL46" s="37"/>
      <c r="APM46" s="37"/>
      <c r="APN46" s="37"/>
      <c r="APO46" s="37"/>
      <c r="APP46" s="37"/>
      <c r="APQ46" s="37"/>
      <c r="APR46" s="37"/>
      <c r="APS46" s="37"/>
      <c r="APT46" s="37"/>
      <c r="APU46" s="37"/>
      <c r="APV46" s="37"/>
      <c r="APW46" s="37"/>
      <c r="APX46" s="37"/>
      <c r="APY46" s="37"/>
      <c r="APZ46" s="37"/>
      <c r="AQA46" s="37"/>
      <c r="AQB46" s="37"/>
      <c r="AQC46" s="37"/>
      <c r="AQD46" s="37"/>
      <c r="AQE46" s="37"/>
      <c r="AQF46" s="37"/>
      <c r="AQG46" s="37"/>
      <c r="AQH46" s="37"/>
      <c r="AQI46" s="37"/>
      <c r="AQJ46" s="37"/>
      <c r="AQK46" s="37"/>
      <c r="AQL46" s="37"/>
      <c r="AQM46" s="37"/>
      <c r="AQN46" s="37"/>
      <c r="AQO46" s="37"/>
      <c r="AQP46" s="37"/>
      <c r="AQQ46" s="37"/>
      <c r="AQR46" s="37"/>
      <c r="AQS46" s="37"/>
      <c r="AQT46" s="37"/>
      <c r="AQU46" s="37"/>
      <c r="AQV46" s="37"/>
      <c r="AQW46" s="37"/>
      <c r="AQX46" s="37"/>
      <c r="AQY46" s="37"/>
      <c r="AQZ46" s="37"/>
      <c r="ARA46" s="37"/>
      <c r="ARB46" s="37"/>
      <c r="ARC46" s="37"/>
      <c r="ARD46" s="37"/>
      <c r="ARE46" s="37"/>
      <c r="ARF46" s="37"/>
      <c r="ARG46" s="37"/>
      <c r="ARH46" s="37"/>
      <c r="ARI46" s="37"/>
      <c r="ARJ46" s="37"/>
      <c r="ARK46" s="37"/>
      <c r="ARL46" s="37"/>
      <c r="ARM46" s="37"/>
      <c r="ARN46" s="37"/>
      <c r="ARO46" s="37"/>
      <c r="ARP46" s="37"/>
      <c r="ARQ46" s="37"/>
      <c r="ARR46" s="37"/>
      <c r="ARS46" s="37"/>
      <c r="ART46" s="37"/>
      <c r="ARU46" s="37"/>
      <c r="ARV46" s="37"/>
      <c r="ARW46" s="37"/>
      <c r="ARX46" s="37"/>
      <c r="ARY46" s="37"/>
      <c r="ARZ46" s="37"/>
      <c r="ASA46" s="37"/>
      <c r="ASB46" s="37"/>
      <c r="ASC46" s="37"/>
      <c r="ASD46" s="37"/>
      <c r="ASE46" s="37"/>
      <c r="ASF46" s="37"/>
      <c r="ASG46" s="37"/>
      <c r="ASH46" s="37"/>
      <c r="ASI46" s="37"/>
      <c r="ASJ46" s="37"/>
      <c r="ASK46" s="37"/>
      <c r="ASL46" s="37"/>
      <c r="ASM46" s="37"/>
      <c r="ASN46" s="37"/>
      <c r="ASO46" s="37"/>
      <c r="ASP46" s="37"/>
      <c r="ASQ46" s="37"/>
      <c r="ASR46" s="37"/>
      <c r="ASS46" s="37"/>
      <c r="AST46" s="37"/>
      <c r="ASU46" s="37"/>
      <c r="ASV46" s="37"/>
      <c r="ASW46" s="37"/>
      <c r="ASX46" s="37"/>
      <c r="ASY46" s="37"/>
      <c r="ASZ46" s="37"/>
      <c r="ATA46" s="37"/>
      <c r="ATB46" s="37"/>
      <c r="ATC46" s="37"/>
      <c r="ATD46" s="37"/>
      <c r="ATE46" s="37"/>
      <c r="ATF46" s="37"/>
      <c r="ATG46" s="37"/>
      <c r="ATH46" s="37"/>
      <c r="ATI46" s="37"/>
      <c r="ATJ46" s="37"/>
      <c r="ATK46" s="37"/>
      <c r="ATL46" s="37"/>
      <c r="ATM46" s="37"/>
      <c r="ATN46" s="37"/>
      <c r="ATO46" s="37"/>
      <c r="ATP46" s="37"/>
      <c r="ATQ46" s="37"/>
      <c r="ATR46" s="37"/>
      <c r="ATS46" s="37"/>
      <c r="ATT46" s="37"/>
      <c r="ATU46" s="37"/>
      <c r="ATV46" s="37"/>
      <c r="ATW46" s="37"/>
      <c r="ATX46" s="37"/>
      <c r="ATY46" s="37"/>
      <c r="ATZ46" s="37"/>
      <c r="AUA46" s="37"/>
      <c r="AUB46" s="37"/>
      <c r="AUC46" s="37"/>
      <c r="AUD46" s="37"/>
      <c r="AUE46" s="37"/>
      <c r="AUF46" s="37"/>
      <c r="AUG46" s="37"/>
      <c r="AUH46" s="37"/>
      <c r="AUI46" s="37"/>
      <c r="AUJ46" s="37"/>
      <c r="AUK46" s="37"/>
      <c r="AUL46" s="37"/>
      <c r="AUM46" s="37"/>
      <c r="AUN46" s="37"/>
      <c r="AUO46" s="37"/>
      <c r="AUP46" s="37"/>
      <c r="AUQ46" s="37"/>
      <c r="AUR46" s="37"/>
      <c r="AUS46" s="37"/>
      <c r="AUT46" s="37"/>
      <c r="AUU46" s="37"/>
      <c r="AUV46" s="37"/>
      <c r="AUW46" s="37"/>
      <c r="AUX46" s="37"/>
      <c r="AUY46" s="37"/>
      <c r="AUZ46" s="37"/>
      <c r="AVA46" s="37"/>
      <c r="AVB46" s="37"/>
      <c r="AVC46" s="37"/>
      <c r="AVD46" s="37"/>
      <c r="AVE46" s="37"/>
      <c r="AVF46" s="37"/>
      <c r="AVG46" s="37"/>
      <c r="AVH46" s="37"/>
      <c r="AVI46" s="37"/>
      <c r="AVJ46" s="37"/>
      <c r="AVK46" s="37"/>
      <c r="AVL46" s="37"/>
      <c r="AVM46" s="37"/>
      <c r="AVN46" s="37"/>
      <c r="AVO46" s="37"/>
      <c r="AVP46" s="37"/>
      <c r="AVQ46" s="37"/>
      <c r="AVR46" s="37"/>
      <c r="AVS46" s="37"/>
      <c r="AVT46" s="37"/>
      <c r="AVU46" s="37"/>
      <c r="AVV46" s="37"/>
      <c r="AVW46" s="37"/>
      <c r="AVX46" s="37"/>
      <c r="AVY46" s="37"/>
      <c r="AVZ46" s="37"/>
      <c r="AWA46" s="37"/>
      <c r="AWB46" s="37"/>
      <c r="AWC46" s="37"/>
      <c r="AWD46" s="37"/>
      <c r="AWE46" s="37"/>
      <c r="AWF46" s="37"/>
      <c r="AWG46" s="37"/>
      <c r="AWH46" s="37"/>
      <c r="AWI46" s="37"/>
      <c r="AWJ46" s="37"/>
      <c r="AWK46" s="37"/>
      <c r="AWL46" s="37"/>
      <c r="AWM46" s="37"/>
      <c r="AWN46" s="37"/>
      <c r="AWO46" s="37"/>
      <c r="AWP46" s="37"/>
      <c r="AWQ46" s="37"/>
      <c r="AWR46" s="37"/>
      <c r="AWS46" s="37"/>
      <c r="AWT46" s="37"/>
      <c r="AWU46" s="37"/>
      <c r="AWV46" s="37"/>
      <c r="AWW46" s="37"/>
      <c r="AWX46" s="37"/>
      <c r="AWY46" s="37"/>
      <c r="AWZ46" s="37"/>
      <c r="AXA46" s="37"/>
      <c r="AXB46" s="37"/>
      <c r="AXC46" s="37"/>
      <c r="AXD46" s="37"/>
      <c r="AXE46" s="37"/>
      <c r="AXF46" s="37"/>
      <c r="AXG46" s="37"/>
      <c r="AXH46" s="37"/>
      <c r="AXI46" s="37"/>
      <c r="AXJ46" s="37"/>
      <c r="AXK46" s="37"/>
      <c r="AXL46" s="37"/>
      <c r="AXM46" s="37"/>
      <c r="AXN46" s="37"/>
      <c r="AXO46" s="37"/>
      <c r="AXP46" s="37"/>
      <c r="AXQ46" s="37"/>
      <c r="AXR46" s="37"/>
      <c r="AXS46" s="37"/>
      <c r="AXT46" s="37"/>
      <c r="AXU46" s="37"/>
      <c r="AXV46" s="37"/>
      <c r="AXW46" s="37"/>
      <c r="AXX46" s="37"/>
      <c r="AXY46" s="37"/>
      <c r="AXZ46" s="37"/>
      <c r="AYA46" s="37"/>
      <c r="AYB46" s="37"/>
      <c r="AYC46" s="37"/>
      <c r="AYD46" s="37"/>
      <c r="AYE46" s="37"/>
      <c r="AYF46" s="37"/>
      <c r="AYG46" s="37"/>
      <c r="AYH46" s="37"/>
      <c r="AYI46" s="37"/>
      <c r="AYJ46" s="37"/>
      <c r="AYK46" s="37"/>
      <c r="AYL46" s="37"/>
      <c r="AYM46" s="37"/>
      <c r="AYN46" s="37"/>
      <c r="AYO46" s="37"/>
      <c r="AYP46" s="37"/>
      <c r="AYQ46" s="37"/>
      <c r="AYR46" s="37"/>
      <c r="AYS46" s="37"/>
      <c r="AYT46" s="37"/>
      <c r="AYU46" s="37"/>
      <c r="AYV46" s="37"/>
      <c r="AYW46" s="37"/>
      <c r="AYX46" s="37"/>
      <c r="AYY46" s="37"/>
      <c r="AYZ46" s="37"/>
      <c r="AZA46" s="37"/>
      <c r="AZB46" s="37"/>
      <c r="AZC46" s="37"/>
      <c r="AZD46" s="37"/>
      <c r="AZE46" s="37"/>
      <c r="AZF46" s="37"/>
      <c r="AZG46" s="37"/>
      <c r="AZH46" s="37"/>
      <c r="AZI46" s="37"/>
      <c r="AZJ46" s="37"/>
      <c r="AZK46" s="37"/>
      <c r="AZL46" s="37"/>
      <c r="AZM46" s="37"/>
      <c r="AZN46" s="37"/>
      <c r="AZO46" s="37"/>
      <c r="AZP46" s="37"/>
      <c r="AZQ46" s="37"/>
      <c r="AZR46" s="37"/>
      <c r="AZS46" s="37"/>
      <c r="AZT46" s="37"/>
      <c r="AZU46" s="37"/>
      <c r="AZV46" s="37"/>
      <c r="AZW46" s="37"/>
      <c r="AZX46" s="37"/>
      <c r="AZY46" s="37"/>
      <c r="AZZ46" s="37"/>
      <c r="BAA46" s="37"/>
      <c r="BAB46" s="37"/>
      <c r="BAC46" s="37"/>
      <c r="BAD46" s="37"/>
      <c r="BAE46" s="37"/>
      <c r="BAF46" s="37"/>
      <c r="BAG46" s="37"/>
      <c r="BAH46" s="37"/>
      <c r="BAI46" s="37"/>
      <c r="BAJ46" s="37"/>
      <c r="BAK46" s="37"/>
      <c r="BAL46" s="37"/>
      <c r="BAM46" s="37"/>
      <c r="BAN46" s="37"/>
      <c r="BAO46" s="37"/>
      <c r="BAP46" s="37"/>
      <c r="BAQ46" s="37"/>
      <c r="BAR46" s="37"/>
      <c r="BAS46" s="37"/>
      <c r="BAT46" s="37"/>
      <c r="BAU46" s="37"/>
      <c r="BAV46" s="37"/>
      <c r="BAW46" s="37"/>
      <c r="BAX46" s="37"/>
      <c r="BAY46" s="37"/>
      <c r="BAZ46" s="37"/>
      <c r="BBA46" s="37"/>
      <c r="BBB46" s="37"/>
      <c r="BBC46" s="37"/>
      <c r="BBD46" s="37"/>
      <c r="BBE46" s="37"/>
      <c r="BBF46" s="37"/>
      <c r="BBG46" s="37"/>
      <c r="BBH46" s="37"/>
      <c r="BBI46" s="37"/>
      <c r="BBJ46" s="37"/>
      <c r="BBK46" s="37"/>
      <c r="BBL46" s="37"/>
      <c r="BBM46" s="37"/>
      <c r="BBN46" s="37"/>
      <c r="BBO46" s="37"/>
      <c r="BBP46" s="37"/>
      <c r="BBQ46" s="37"/>
      <c r="BBR46" s="37"/>
      <c r="BBS46" s="37"/>
      <c r="BBT46" s="37"/>
      <c r="BBU46" s="37"/>
      <c r="BBV46" s="37"/>
      <c r="BBW46" s="37"/>
      <c r="BBX46" s="37"/>
      <c r="BBY46" s="37"/>
      <c r="BBZ46" s="37"/>
      <c r="BCA46" s="37"/>
      <c r="BCB46" s="37"/>
      <c r="BCC46" s="37"/>
      <c r="BCD46" s="37"/>
      <c r="BCE46" s="37"/>
      <c r="BCF46" s="37"/>
      <c r="BCG46" s="37"/>
      <c r="BCH46" s="37"/>
      <c r="BCI46" s="37"/>
      <c r="BCJ46" s="37"/>
      <c r="BCK46" s="37"/>
      <c r="BCL46" s="37"/>
      <c r="BCM46" s="37"/>
      <c r="BCN46" s="37"/>
      <c r="BCO46" s="37"/>
      <c r="BCP46" s="37"/>
      <c r="BCQ46" s="37"/>
      <c r="BCR46" s="37"/>
      <c r="BCS46" s="37"/>
      <c r="BCT46" s="37"/>
      <c r="BCU46" s="37"/>
      <c r="BCV46" s="37"/>
      <c r="BCW46" s="37"/>
      <c r="BCX46" s="37"/>
      <c r="BCY46" s="37"/>
      <c r="BCZ46" s="37"/>
      <c r="BDA46" s="37"/>
      <c r="BDB46" s="37"/>
      <c r="BDC46" s="37"/>
      <c r="BDD46" s="37"/>
      <c r="BDE46" s="37"/>
      <c r="BDF46" s="37"/>
      <c r="BDG46" s="37"/>
      <c r="BDH46" s="37"/>
      <c r="BDI46" s="37"/>
      <c r="BDJ46" s="37"/>
      <c r="BDK46" s="37"/>
      <c r="BDL46" s="37"/>
      <c r="BDM46" s="37"/>
      <c r="BDN46" s="37"/>
      <c r="BDO46" s="37"/>
      <c r="BDP46" s="37"/>
      <c r="BDQ46" s="37"/>
      <c r="BDR46" s="37"/>
      <c r="BDS46" s="37"/>
      <c r="BDT46" s="37"/>
      <c r="BDU46" s="37"/>
      <c r="BDV46" s="37"/>
      <c r="BDW46" s="37"/>
      <c r="BDX46" s="37"/>
      <c r="BDY46" s="37"/>
      <c r="BDZ46" s="37"/>
      <c r="BEA46" s="37"/>
      <c r="BEB46" s="37"/>
      <c r="BEC46" s="37"/>
      <c r="BED46" s="37"/>
      <c r="BEE46" s="37"/>
      <c r="BEF46" s="37"/>
      <c r="BEG46" s="37"/>
      <c r="BEH46" s="37"/>
      <c r="BEI46" s="37"/>
      <c r="BEJ46" s="37"/>
      <c r="BEK46" s="37"/>
      <c r="BEL46" s="37"/>
      <c r="BEM46" s="37"/>
      <c r="BEN46" s="37"/>
      <c r="BEO46" s="37"/>
      <c r="BEP46" s="37"/>
      <c r="BEQ46" s="37"/>
      <c r="BER46" s="37"/>
      <c r="BES46" s="37"/>
      <c r="BET46" s="37"/>
      <c r="BEU46" s="37"/>
      <c r="BEV46" s="37"/>
      <c r="BEW46" s="37"/>
      <c r="BEX46" s="37"/>
      <c r="BEY46" s="37"/>
      <c r="BEZ46" s="37"/>
      <c r="BFA46" s="37"/>
      <c r="BFB46" s="37"/>
      <c r="BFC46" s="37"/>
      <c r="BFD46" s="37"/>
      <c r="BFE46" s="37"/>
      <c r="BFF46" s="37"/>
      <c r="BFG46" s="37"/>
      <c r="BFH46" s="37"/>
      <c r="BFI46" s="37"/>
      <c r="BFJ46" s="37"/>
      <c r="BFK46" s="37"/>
      <c r="BFL46" s="37"/>
      <c r="BFM46" s="37"/>
      <c r="BFN46" s="37"/>
      <c r="BFO46" s="37"/>
      <c r="BFP46" s="37"/>
      <c r="BFQ46" s="37"/>
      <c r="BFR46" s="37"/>
      <c r="BFS46" s="37"/>
      <c r="BFT46" s="37"/>
      <c r="BFU46" s="37"/>
      <c r="BFV46" s="37"/>
      <c r="BFW46" s="37"/>
      <c r="BFX46" s="37"/>
      <c r="BFY46" s="37"/>
      <c r="BFZ46" s="37"/>
      <c r="BGA46" s="37"/>
      <c r="BGB46" s="37"/>
      <c r="BGC46" s="37"/>
      <c r="BGD46" s="37"/>
      <c r="BGE46" s="37"/>
      <c r="BGF46" s="37"/>
      <c r="BGG46" s="37"/>
      <c r="BGH46" s="37"/>
      <c r="BGI46" s="37"/>
      <c r="BGJ46" s="37"/>
      <c r="BGK46" s="37"/>
      <c r="BGL46" s="37"/>
      <c r="BGM46" s="37"/>
      <c r="BGN46" s="37"/>
      <c r="BGO46" s="37"/>
      <c r="BGP46" s="37"/>
      <c r="BGQ46" s="37"/>
      <c r="BGR46" s="37"/>
      <c r="BGS46" s="37"/>
      <c r="BGT46" s="37"/>
      <c r="BGU46" s="37"/>
      <c r="BGV46" s="37"/>
      <c r="BGW46" s="37"/>
      <c r="BGX46" s="37"/>
      <c r="BGY46" s="37"/>
      <c r="BGZ46" s="37"/>
      <c r="BHA46" s="37"/>
      <c r="BHB46" s="37"/>
      <c r="BHC46" s="37"/>
      <c r="BHD46" s="37"/>
      <c r="BHE46" s="37"/>
      <c r="BHF46" s="37"/>
      <c r="BHG46" s="37"/>
      <c r="BHH46" s="37"/>
      <c r="BHI46" s="37"/>
      <c r="BHJ46" s="37"/>
      <c r="BHK46" s="37"/>
      <c r="BHL46" s="37"/>
      <c r="BHM46" s="37"/>
      <c r="BHN46" s="37"/>
      <c r="BHO46" s="37"/>
      <c r="BHP46" s="37"/>
      <c r="BHQ46" s="37"/>
      <c r="BHR46" s="37"/>
      <c r="BHS46" s="37"/>
      <c r="BHT46" s="37"/>
      <c r="BHU46" s="37"/>
      <c r="BHV46" s="37"/>
      <c r="BHW46" s="37"/>
      <c r="BHX46" s="37"/>
      <c r="BHY46" s="37"/>
      <c r="BHZ46" s="37"/>
      <c r="BIA46" s="37"/>
      <c r="BIB46" s="37"/>
      <c r="BIC46" s="37"/>
      <c r="BID46" s="37"/>
      <c r="BIE46" s="37"/>
      <c r="BIF46" s="37"/>
      <c r="BIG46" s="37"/>
      <c r="BIH46" s="37"/>
      <c r="BII46" s="37"/>
      <c r="BIJ46" s="37"/>
      <c r="BIK46" s="37"/>
      <c r="BIL46" s="37"/>
      <c r="BIM46" s="37"/>
      <c r="BIN46" s="37"/>
      <c r="BIO46" s="37"/>
      <c r="BIP46" s="37"/>
      <c r="BIQ46" s="37"/>
      <c r="BIR46" s="37"/>
      <c r="BIS46" s="37"/>
      <c r="BIT46" s="37"/>
      <c r="BIU46" s="37"/>
      <c r="BIV46" s="37"/>
      <c r="BIW46" s="37"/>
      <c r="BIX46" s="37"/>
      <c r="BIY46" s="37"/>
      <c r="BIZ46" s="37"/>
      <c r="BJA46" s="37"/>
      <c r="BJB46" s="37"/>
      <c r="BJC46" s="37"/>
      <c r="BJD46" s="37"/>
      <c r="BJE46" s="37"/>
      <c r="BJF46" s="37"/>
      <c r="BJG46" s="37"/>
      <c r="BJH46" s="37"/>
      <c r="BJI46" s="37"/>
      <c r="BJJ46" s="37"/>
      <c r="BJK46" s="37"/>
      <c r="BJL46" s="37"/>
      <c r="BJM46" s="37"/>
      <c r="BJN46" s="37"/>
      <c r="BJO46" s="37"/>
      <c r="BJP46" s="37"/>
      <c r="BJQ46" s="37"/>
      <c r="BJR46" s="37"/>
      <c r="BJS46" s="37"/>
      <c r="BJT46" s="37"/>
      <c r="BJU46" s="37"/>
      <c r="BJV46" s="37"/>
      <c r="BJW46" s="37"/>
      <c r="BJX46" s="37"/>
      <c r="BJY46" s="37"/>
      <c r="BJZ46" s="37"/>
      <c r="BKA46" s="37"/>
      <c r="BKB46" s="37"/>
      <c r="BKC46" s="37"/>
      <c r="BKD46" s="37"/>
      <c r="BKE46" s="37"/>
      <c r="BKF46" s="37"/>
      <c r="BKG46" s="37"/>
      <c r="BKH46" s="37"/>
      <c r="BKI46" s="37"/>
      <c r="BKJ46" s="37"/>
      <c r="BKK46" s="37"/>
      <c r="BKL46" s="37"/>
      <c r="BKM46" s="37"/>
      <c r="BKN46" s="37"/>
      <c r="BKO46" s="37"/>
      <c r="BKP46" s="37"/>
      <c r="BKQ46" s="37"/>
      <c r="BKR46" s="37"/>
      <c r="BKS46" s="37"/>
      <c r="BKT46" s="37"/>
      <c r="BKU46" s="37"/>
      <c r="BKV46" s="37"/>
      <c r="BKW46" s="37"/>
      <c r="BKX46" s="37"/>
      <c r="BKY46" s="37"/>
      <c r="BKZ46" s="37"/>
      <c r="BLA46" s="37"/>
      <c r="BLB46" s="37"/>
      <c r="BLC46" s="37"/>
      <c r="BLD46" s="37"/>
      <c r="BLE46" s="37"/>
      <c r="BLF46" s="37"/>
      <c r="BLG46" s="37"/>
      <c r="BLH46" s="37"/>
      <c r="BLI46" s="37"/>
      <c r="BLJ46" s="37"/>
      <c r="BLK46" s="37"/>
      <c r="BLL46" s="37"/>
      <c r="BLM46" s="37"/>
      <c r="BLN46" s="37"/>
      <c r="BLO46" s="37"/>
      <c r="BLP46" s="37"/>
      <c r="BLQ46" s="37"/>
      <c r="BLR46" s="37"/>
      <c r="BLS46" s="37"/>
      <c r="BLT46" s="37"/>
      <c r="BLU46" s="37"/>
      <c r="BLV46" s="37"/>
      <c r="BLW46" s="37"/>
      <c r="BLX46" s="37"/>
      <c r="BLY46" s="37"/>
      <c r="BLZ46" s="37"/>
      <c r="BMA46" s="37"/>
      <c r="BMB46" s="37"/>
      <c r="BMC46" s="37"/>
      <c r="BMD46" s="37"/>
      <c r="BME46" s="37"/>
      <c r="BMF46" s="37"/>
      <c r="BMG46" s="37"/>
      <c r="BMH46" s="37"/>
      <c r="BMI46" s="37"/>
      <c r="BMJ46" s="37"/>
      <c r="BMK46" s="37"/>
      <c r="BML46" s="37"/>
      <c r="BMM46" s="37"/>
      <c r="BMN46" s="37"/>
      <c r="BMO46" s="37"/>
      <c r="BMP46" s="37"/>
      <c r="BMQ46" s="37"/>
      <c r="BMR46" s="37"/>
      <c r="BMS46" s="37"/>
      <c r="BMT46" s="37"/>
      <c r="BMU46" s="37"/>
      <c r="BMV46" s="37"/>
      <c r="BMW46" s="37"/>
      <c r="BMX46" s="37"/>
      <c r="BMY46" s="37"/>
      <c r="BMZ46" s="37"/>
      <c r="BNA46" s="37"/>
      <c r="BNB46" s="37"/>
      <c r="BNC46" s="37"/>
      <c r="BND46" s="37"/>
      <c r="BNE46" s="37"/>
      <c r="BNF46" s="37"/>
      <c r="BNG46" s="37"/>
      <c r="BNH46" s="37"/>
      <c r="BNI46" s="37"/>
      <c r="BNJ46" s="37"/>
      <c r="BNK46" s="37"/>
      <c r="BNL46" s="37"/>
      <c r="BNM46" s="37"/>
      <c r="BNN46" s="37"/>
      <c r="BNO46" s="37"/>
      <c r="BNP46" s="37"/>
      <c r="BNQ46" s="37"/>
      <c r="BNR46" s="37"/>
      <c r="BNS46" s="37"/>
      <c r="BNT46" s="37"/>
      <c r="BNU46" s="37"/>
      <c r="BNV46" s="37"/>
      <c r="BNW46" s="37"/>
      <c r="BNX46" s="37"/>
      <c r="BNY46" s="37"/>
      <c r="BNZ46" s="37"/>
      <c r="BOA46" s="37"/>
      <c r="BOB46" s="37"/>
      <c r="BOC46" s="37"/>
      <c r="BOD46" s="37"/>
      <c r="BOE46" s="37"/>
      <c r="BOF46" s="37"/>
      <c r="BOG46" s="37"/>
      <c r="BOH46" s="37"/>
      <c r="BOI46" s="37"/>
      <c r="BOJ46" s="37"/>
      <c r="BOK46" s="37"/>
      <c r="BOL46" s="37"/>
      <c r="BOM46" s="37"/>
      <c r="BON46" s="37"/>
      <c r="BOO46" s="37"/>
      <c r="BOP46" s="37"/>
      <c r="BOQ46" s="37"/>
      <c r="BOR46" s="37"/>
      <c r="BOS46" s="37"/>
      <c r="BOT46" s="37"/>
      <c r="BOU46" s="37"/>
      <c r="BOV46" s="37"/>
      <c r="BOW46" s="37"/>
      <c r="BOX46" s="37"/>
      <c r="BOY46" s="37"/>
      <c r="BOZ46" s="37"/>
      <c r="BPA46" s="37"/>
      <c r="BPB46" s="37"/>
      <c r="BPC46" s="37"/>
      <c r="BPD46" s="37"/>
      <c r="BPE46" s="37"/>
      <c r="BPF46" s="37"/>
      <c r="BPG46" s="37"/>
      <c r="BPH46" s="37"/>
      <c r="BPI46" s="37"/>
      <c r="BPJ46" s="37"/>
      <c r="BPK46" s="37"/>
      <c r="BPL46" s="37"/>
      <c r="BPM46" s="37"/>
      <c r="BPN46" s="37"/>
      <c r="BPO46" s="37"/>
      <c r="BPP46" s="37"/>
      <c r="BPQ46" s="37"/>
      <c r="BPR46" s="37"/>
      <c r="BPS46" s="37"/>
      <c r="BPT46" s="37"/>
      <c r="BPU46" s="37"/>
      <c r="BPV46" s="37"/>
      <c r="BPW46" s="37"/>
      <c r="BPX46" s="37"/>
      <c r="BPY46" s="37"/>
      <c r="BPZ46" s="37"/>
      <c r="BQA46" s="37"/>
      <c r="BQB46" s="37"/>
      <c r="BQC46" s="37"/>
      <c r="BQD46" s="37"/>
      <c r="BQE46" s="37"/>
      <c r="BQF46" s="37"/>
      <c r="BQG46" s="37"/>
      <c r="BQH46" s="37"/>
      <c r="BQI46" s="37"/>
      <c r="BQJ46" s="37"/>
      <c r="BQK46" s="37"/>
      <c r="BQL46" s="37"/>
      <c r="BQM46" s="37"/>
      <c r="BQN46" s="37"/>
      <c r="BQO46" s="37"/>
      <c r="BQP46" s="37"/>
      <c r="BQQ46" s="37"/>
      <c r="BQR46" s="37"/>
      <c r="BQS46" s="37"/>
      <c r="BQT46" s="37"/>
      <c r="BQU46" s="37"/>
      <c r="BQV46" s="37"/>
      <c r="BQW46" s="37"/>
      <c r="BQX46" s="37"/>
      <c r="BQY46" s="37"/>
      <c r="BQZ46" s="37"/>
      <c r="BRA46" s="37"/>
      <c r="BRB46" s="37"/>
      <c r="BRC46" s="37"/>
      <c r="BRD46" s="37"/>
      <c r="BRE46" s="37"/>
      <c r="BRF46" s="37"/>
      <c r="BRG46" s="37"/>
      <c r="BRH46" s="37"/>
      <c r="BRI46" s="37"/>
      <c r="BRJ46" s="37"/>
      <c r="BRK46" s="37"/>
      <c r="BRL46" s="37"/>
      <c r="BRM46" s="37"/>
      <c r="BRN46" s="37"/>
      <c r="BRO46" s="37"/>
      <c r="BRP46" s="37"/>
      <c r="BRQ46" s="37"/>
      <c r="BRR46" s="37"/>
      <c r="BRS46" s="37"/>
      <c r="BRT46" s="37"/>
      <c r="BRU46" s="37"/>
      <c r="BRV46" s="37"/>
      <c r="BRW46" s="37"/>
      <c r="BRX46" s="37"/>
      <c r="BRY46" s="37"/>
      <c r="BRZ46" s="37"/>
      <c r="BSA46" s="37"/>
      <c r="BSB46" s="37"/>
      <c r="BSC46" s="37"/>
      <c r="BSD46" s="37"/>
      <c r="BSE46" s="37"/>
      <c r="BSF46" s="37"/>
      <c r="BSG46" s="37"/>
      <c r="BSH46" s="37"/>
      <c r="BSI46" s="37"/>
      <c r="BSJ46" s="37"/>
      <c r="BSK46" s="37"/>
      <c r="BSL46" s="37"/>
      <c r="BSM46" s="37"/>
      <c r="BSN46" s="37"/>
      <c r="BSO46" s="37"/>
      <c r="BSP46" s="37"/>
      <c r="BSQ46" s="37"/>
      <c r="BSR46" s="37"/>
      <c r="BSS46" s="37"/>
      <c r="BST46" s="37"/>
      <c r="BSU46" s="37"/>
      <c r="BSV46" s="37"/>
      <c r="BSW46" s="37"/>
      <c r="BSX46" s="37"/>
      <c r="BSY46" s="37"/>
      <c r="BSZ46" s="37"/>
      <c r="BTA46" s="37"/>
      <c r="BTB46" s="37"/>
      <c r="BTC46" s="37"/>
      <c r="BTD46" s="37"/>
      <c r="BTE46" s="37"/>
      <c r="BTF46" s="37"/>
      <c r="BTG46" s="37"/>
      <c r="BTH46" s="37"/>
      <c r="BTI46" s="37"/>
      <c r="BTJ46" s="37"/>
      <c r="BTK46" s="37"/>
      <c r="BTL46" s="37"/>
      <c r="BTM46" s="37"/>
      <c r="BTN46" s="37"/>
      <c r="BTO46" s="37"/>
      <c r="BTP46" s="37"/>
      <c r="BTQ46" s="37"/>
      <c r="BTR46" s="37"/>
      <c r="BTS46" s="37"/>
      <c r="BTT46" s="37"/>
      <c r="BTU46" s="37"/>
      <c r="BTV46" s="37"/>
      <c r="BTW46" s="37"/>
      <c r="BTX46" s="37"/>
      <c r="BTY46" s="37"/>
      <c r="BTZ46" s="37"/>
      <c r="BUA46" s="37"/>
      <c r="BUB46" s="37"/>
      <c r="BUC46" s="37"/>
      <c r="BUD46" s="37"/>
      <c r="BUE46" s="37"/>
      <c r="BUF46" s="37"/>
      <c r="BUG46" s="37"/>
      <c r="BUH46" s="37"/>
      <c r="BUI46" s="37"/>
      <c r="BUJ46" s="37"/>
      <c r="BUK46" s="37"/>
      <c r="BUL46" s="37"/>
      <c r="BUM46" s="37"/>
      <c r="BUN46" s="37"/>
      <c r="BUO46" s="37"/>
      <c r="BUP46" s="37"/>
      <c r="BUQ46" s="37"/>
      <c r="BUR46" s="37"/>
      <c r="BUS46" s="37"/>
      <c r="BUT46" s="37"/>
      <c r="BUU46" s="37"/>
      <c r="BUV46" s="37"/>
      <c r="BUW46" s="37"/>
      <c r="BUX46" s="37"/>
      <c r="BUY46" s="37"/>
      <c r="BUZ46" s="37"/>
      <c r="BVA46" s="37"/>
      <c r="BVB46" s="37"/>
      <c r="BVC46" s="37"/>
      <c r="BVD46" s="37"/>
      <c r="BVE46" s="37"/>
      <c r="BVF46" s="37"/>
      <c r="BVG46" s="37"/>
      <c r="BVH46" s="37"/>
      <c r="BVI46" s="37"/>
      <c r="BVJ46" s="37"/>
      <c r="BVK46" s="37"/>
      <c r="BVL46" s="37"/>
      <c r="BVM46" s="37"/>
      <c r="BVN46" s="37"/>
      <c r="BVO46" s="37"/>
      <c r="BVP46" s="37"/>
      <c r="BVQ46" s="37"/>
      <c r="BVR46" s="37"/>
      <c r="BVS46" s="37"/>
      <c r="BVT46" s="37"/>
      <c r="BVU46" s="37"/>
      <c r="BVV46" s="37"/>
      <c r="BVW46" s="37"/>
      <c r="BVX46" s="37"/>
      <c r="BVY46" s="37"/>
      <c r="BVZ46" s="37"/>
      <c r="BWA46" s="37"/>
      <c r="BWB46" s="37"/>
      <c r="BWC46" s="37"/>
      <c r="BWD46" s="37"/>
      <c r="BWE46" s="37"/>
      <c r="BWF46" s="37"/>
      <c r="BWG46" s="37"/>
      <c r="BWH46" s="37"/>
      <c r="BWI46" s="37"/>
      <c r="BWJ46" s="37"/>
      <c r="BWK46" s="37"/>
      <c r="BWL46" s="37"/>
      <c r="BWM46" s="37"/>
      <c r="BWN46" s="37"/>
      <c r="BWO46" s="37"/>
      <c r="BWP46" s="37"/>
      <c r="BWQ46" s="37"/>
      <c r="BWR46" s="37"/>
      <c r="BWS46" s="37"/>
      <c r="BWT46" s="37"/>
      <c r="BWU46" s="37"/>
      <c r="BWV46" s="37"/>
      <c r="BWW46" s="37"/>
      <c r="BWX46" s="37"/>
      <c r="BWY46" s="37"/>
      <c r="BWZ46" s="37"/>
      <c r="BXA46" s="37"/>
      <c r="BXB46" s="37"/>
      <c r="BXC46" s="37"/>
      <c r="BXD46" s="37"/>
      <c r="BXE46" s="37"/>
      <c r="BXF46" s="37"/>
      <c r="BXG46" s="37"/>
      <c r="BXH46" s="37"/>
      <c r="BXI46" s="37"/>
      <c r="BXJ46" s="37"/>
      <c r="BXK46" s="37"/>
      <c r="BXL46" s="37"/>
      <c r="BXM46" s="37"/>
      <c r="BXN46" s="37"/>
      <c r="BXO46" s="37"/>
      <c r="BXP46" s="37"/>
      <c r="BXQ46" s="37"/>
      <c r="BXR46" s="37"/>
      <c r="BXS46" s="37"/>
      <c r="BXT46" s="37"/>
      <c r="BXU46" s="37"/>
      <c r="BXV46" s="37"/>
      <c r="BXW46" s="37"/>
      <c r="BXX46" s="37"/>
      <c r="BXY46" s="37"/>
      <c r="BXZ46" s="37"/>
      <c r="BYA46" s="37"/>
      <c r="BYB46" s="37"/>
      <c r="BYC46" s="37"/>
      <c r="BYD46" s="37"/>
      <c r="BYE46" s="37"/>
      <c r="BYF46" s="37"/>
      <c r="BYG46" s="37"/>
      <c r="BYH46" s="37"/>
      <c r="BYI46" s="37"/>
      <c r="BYJ46" s="37"/>
      <c r="BYK46" s="37"/>
      <c r="BYL46" s="37"/>
      <c r="BYM46" s="37"/>
      <c r="BYN46" s="37"/>
      <c r="BYO46" s="37"/>
      <c r="BYP46" s="37"/>
      <c r="BYQ46" s="37"/>
      <c r="BYR46" s="37"/>
      <c r="BYS46" s="37"/>
      <c r="BYT46" s="37"/>
      <c r="BYU46" s="37"/>
      <c r="BYV46" s="37"/>
      <c r="BYW46" s="37"/>
      <c r="BYX46" s="37"/>
      <c r="BYY46" s="37"/>
      <c r="BYZ46" s="37"/>
      <c r="BZA46" s="37"/>
      <c r="BZB46" s="37"/>
      <c r="BZC46" s="37"/>
      <c r="BZD46" s="37"/>
      <c r="BZE46" s="37"/>
      <c r="BZF46" s="37"/>
      <c r="BZG46" s="37"/>
      <c r="BZH46" s="37"/>
      <c r="BZI46" s="37"/>
      <c r="BZJ46" s="37"/>
      <c r="BZK46" s="37"/>
      <c r="BZL46" s="37"/>
      <c r="BZM46" s="37"/>
      <c r="BZN46" s="37"/>
      <c r="BZO46" s="37"/>
      <c r="BZP46" s="37"/>
      <c r="BZQ46" s="37"/>
      <c r="BZR46" s="37"/>
      <c r="BZS46" s="37"/>
      <c r="BZT46" s="37"/>
      <c r="BZU46" s="37"/>
      <c r="BZV46" s="37"/>
      <c r="BZW46" s="37"/>
      <c r="BZX46" s="37"/>
      <c r="BZY46" s="37"/>
      <c r="BZZ46" s="37"/>
      <c r="CAA46" s="37"/>
      <c r="CAB46" s="37"/>
      <c r="CAC46" s="37"/>
      <c r="CAD46" s="37"/>
      <c r="CAE46" s="37"/>
      <c r="CAF46" s="37"/>
      <c r="CAG46" s="37"/>
      <c r="CAH46" s="37"/>
      <c r="CAI46" s="37"/>
      <c r="CAJ46" s="37"/>
      <c r="CAK46" s="37"/>
      <c r="CAL46" s="37"/>
      <c r="CAM46" s="37"/>
      <c r="CAN46" s="37"/>
      <c r="CAO46" s="37"/>
      <c r="CAP46" s="37"/>
      <c r="CAQ46" s="37"/>
      <c r="CAR46" s="37"/>
      <c r="CAS46" s="37"/>
      <c r="CAT46" s="37"/>
      <c r="CAU46" s="37"/>
      <c r="CAV46" s="37"/>
      <c r="CAW46" s="37"/>
      <c r="CAX46" s="37"/>
      <c r="CAY46" s="37"/>
      <c r="CAZ46" s="37"/>
      <c r="CBA46" s="37"/>
      <c r="CBB46" s="37"/>
      <c r="CBC46" s="37"/>
      <c r="CBD46" s="37"/>
      <c r="CBE46" s="37"/>
      <c r="CBF46" s="37"/>
      <c r="CBG46" s="37"/>
      <c r="CBH46" s="37"/>
      <c r="CBI46" s="37"/>
      <c r="CBJ46" s="37"/>
      <c r="CBK46" s="37"/>
      <c r="CBL46" s="37"/>
      <c r="CBM46" s="37"/>
      <c r="CBN46" s="37"/>
      <c r="CBO46" s="37"/>
      <c r="CBP46" s="37"/>
      <c r="CBQ46" s="37"/>
      <c r="CBR46" s="37"/>
      <c r="CBS46" s="37"/>
      <c r="CBT46" s="37"/>
      <c r="CBU46" s="37"/>
      <c r="CBV46" s="37"/>
      <c r="CBW46" s="37"/>
      <c r="CBX46" s="37"/>
      <c r="CBY46" s="37"/>
      <c r="CBZ46" s="37"/>
      <c r="CCA46" s="37"/>
      <c r="CCB46" s="37"/>
      <c r="CCC46" s="37"/>
      <c r="CCD46" s="37"/>
      <c r="CCE46" s="37"/>
      <c r="CCF46" s="37"/>
      <c r="CCG46" s="37"/>
      <c r="CCH46" s="37"/>
      <c r="CCI46" s="37"/>
      <c r="CCJ46" s="37"/>
      <c r="CCK46" s="37"/>
      <c r="CCL46" s="37"/>
      <c r="CCM46" s="37"/>
      <c r="CCN46" s="37"/>
      <c r="CCO46" s="37"/>
      <c r="CCP46" s="37"/>
      <c r="CCQ46" s="37"/>
      <c r="CCR46" s="37"/>
      <c r="CCS46" s="37"/>
      <c r="CCT46" s="37"/>
      <c r="CCU46" s="37"/>
      <c r="CCV46" s="37"/>
      <c r="CCW46" s="37"/>
      <c r="CCX46" s="37"/>
      <c r="CCY46" s="37"/>
      <c r="CCZ46" s="37"/>
      <c r="CDA46" s="37"/>
      <c r="CDB46" s="37"/>
      <c r="CDC46" s="37"/>
      <c r="CDD46" s="37"/>
      <c r="CDE46" s="37"/>
      <c r="CDF46" s="37"/>
      <c r="CDG46" s="37"/>
      <c r="CDH46" s="37"/>
      <c r="CDI46" s="37"/>
      <c r="CDJ46" s="37"/>
      <c r="CDK46" s="37"/>
      <c r="CDL46" s="37"/>
      <c r="CDM46" s="37"/>
      <c r="CDN46" s="37"/>
      <c r="CDO46" s="37"/>
      <c r="CDP46" s="37"/>
      <c r="CDQ46" s="37"/>
      <c r="CDR46" s="37"/>
      <c r="CDS46" s="37"/>
      <c r="CDT46" s="37"/>
      <c r="CDU46" s="37"/>
      <c r="CDV46" s="37"/>
      <c r="CDW46" s="37"/>
      <c r="CDX46" s="37"/>
      <c r="CDY46" s="37"/>
      <c r="CDZ46" s="37"/>
      <c r="CEA46" s="37"/>
      <c r="CEB46" s="37"/>
      <c r="CEC46" s="37"/>
      <c r="CED46" s="37"/>
      <c r="CEE46" s="37"/>
      <c r="CEF46" s="37"/>
      <c r="CEG46" s="37"/>
      <c r="CEH46" s="37"/>
      <c r="CEI46" s="37"/>
      <c r="CEJ46" s="37"/>
      <c r="CEK46" s="37"/>
      <c r="CEL46" s="37"/>
      <c r="CEM46" s="37"/>
      <c r="CEN46" s="37"/>
      <c r="CEO46" s="37"/>
      <c r="CEP46" s="37"/>
      <c r="CEQ46" s="37"/>
      <c r="CER46" s="37"/>
      <c r="CES46" s="37"/>
      <c r="CET46" s="37"/>
      <c r="CEU46" s="37"/>
      <c r="CEV46" s="37"/>
      <c r="CEW46" s="37"/>
      <c r="CEX46" s="37"/>
      <c r="CEY46" s="37"/>
      <c r="CEZ46" s="37"/>
      <c r="CFA46" s="37"/>
      <c r="CFB46" s="37"/>
      <c r="CFC46" s="37"/>
      <c r="CFD46" s="37"/>
      <c r="CFE46" s="37"/>
      <c r="CFF46" s="37"/>
      <c r="CFG46" s="37"/>
      <c r="CFH46" s="37"/>
      <c r="CFI46" s="37"/>
      <c r="CFJ46" s="37"/>
      <c r="CFK46" s="37"/>
      <c r="CFL46" s="37"/>
      <c r="CFM46" s="37"/>
      <c r="CFN46" s="37"/>
      <c r="CFO46" s="37"/>
      <c r="CFP46" s="37"/>
      <c r="CFQ46" s="37"/>
      <c r="CFR46" s="37"/>
      <c r="CFS46" s="37"/>
      <c r="CFT46" s="37"/>
      <c r="CFU46" s="37"/>
      <c r="CFV46" s="37"/>
      <c r="CFW46" s="37"/>
      <c r="CFX46" s="37"/>
      <c r="CFY46" s="37"/>
      <c r="CFZ46" s="37"/>
      <c r="CGA46" s="37"/>
      <c r="CGB46" s="37"/>
      <c r="CGC46" s="37"/>
      <c r="CGD46" s="37"/>
      <c r="CGE46" s="37"/>
      <c r="CGF46" s="37"/>
      <c r="CGG46" s="37"/>
      <c r="CGH46" s="37"/>
      <c r="CGI46" s="37"/>
      <c r="CGJ46" s="37"/>
      <c r="CGK46" s="37"/>
      <c r="CGL46" s="37"/>
      <c r="CGM46" s="37"/>
      <c r="CGN46" s="37"/>
      <c r="CGO46" s="37"/>
      <c r="CGP46" s="37"/>
      <c r="CGQ46" s="37"/>
      <c r="CGR46" s="37"/>
      <c r="CGS46" s="37"/>
      <c r="CGT46" s="37"/>
      <c r="CGU46" s="37"/>
      <c r="CGV46" s="37"/>
      <c r="CGW46" s="37"/>
      <c r="CGX46" s="37"/>
      <c r="CGY46" s="37"/>
      <c r="CGZ46" s="37"/>
      <c r="CHA46" s="37"/>
      <c r="CHB46" s="37"/>
      <c r="CHC46" s="37"/>
      <c r="CHD46" s="37"/>
      <c r="CHE46" s="37"/>
      <c r="CHF46" s="37"/>
      <c r="CHG46" s="37"/>
      <c r="CHH46" s="37"/>
      <c r="CHI46" s="37"/>
      <c r="CHJ46" s="37"/>
      <c r="CHK46" s="37"/>
      <c r="CHL46" s="37"/>
      <c r="CHM46" s="37"/>
      <c r="CHN46" s="37"/>
      <c r="CHO46" s="37"/>
      <c r="CHP46" s="37"/>
      <c r="CHQ46" s="37"/>
      <c r="CHR46" s="37"/>
      <c r="CHS46" s="37"/>
      <c r="CHT46" s="37"/>
      <c r="CHU46" s="37"/>
      <c r="CHV46" s="37"/>
      <c r="CHW46" s="37"/>
      <c r="CHX46" s="37"/>
      <c r="CHY46" s="37"/>
      <c r="CHZ46" s="37"/>
      <c r="CIA46" s="37"/>
      <c r="CIB46" s="37"/>
      <c r="CIC46" s="37"/>
      <c r="CID46" s="37"/>
      <c r="CIE46" s="37"/>
      <c r="CIF46" s="37"/>
      <c r="CIG46" s="37"/>
      <c r="CIH46" s="37"/>
      <c r="CII46" s="37"/>
      <c r="CIJ46" s="37"/>
      <c r="CIK46" s="37"/>
      <c r="CIL46" s="37"/>
      <c r="CIM46" s="37"/>
      <c r="CIN46" s="37"/>
      <c r="CIO46" s="37"/>
      <c r="CIP46" s="37"/>
      <c r="CIQ46" s="37"/>
      <c r="CIR46" s="37"/>
      <c r="CIS46" s="37"/>
      <c r="CIT46" s="37"/>
      <c r="CIU46" s="37"/>
      <c r="CIV46" s="37"/>
      <c r="CIW46" s="37"/>
      <c r="CIX46" s="37"/>
      <c r="CIY46" s="37"/>
      <c r="CIZ46" s="37"/>
      <c r="CJA46" s="37"/>
      <c r="CJB46" s="37"/>
      <c r="CJC46" s="37"/>
      <c r="CJD46" s="37"/>
      <c r="CJE46" s="37"/>
      <c r="CJF46" s="37"/>
      <c r="CJG46" s="37"/>
      <c r="CJH46" s="37"/>
      <c r="CJI46" s="37"/>
      <c r="CJJ46" s="37"/>
      <c r="CJK46" s="37"/>
      <c r="CJL46" s="37"/>
      <c r="CJM46" s="37"/>
      <c r="CJN46" s="37"/>
      <c r="CJO46" s="37"/>
      <c r="CJP46" s="37"/>
      <c r="CJQ46" s="37"/>
      <c r="CJR46" s="37"/>
      <c r="CJS46" s="37"/>
      <c r="CJT46" s="37"/>
      <c r="CJU46" s="37"/>
      <c r="CJV46" s="37"/>
      <c r="CJW46" s="37"/>
      <c r="CJX46" s="37"/>
      <c r="CJY46" s="37"/>
      <c r="CJZ46" s="37"/>
      <c r="CKA46" s="37"/>
      <c r="CKB46" s="37"/>
      <c r="CKC46" s="37"/>
      <c r="CKD46" s="37"/>
      <c r="CKE46" s="37"/>
      <c r="CKF46" s="37"/>
      <c r="CKG46" s="37"/>
      <c r="CKH46" s="37"/>
      <c r="CKI46" s="37"/>
      <c r="CKJ46" s="37"/>
      <c r="CKK46" s="37"/>
      <c r="CKL46" s="37"/>
      <c r="CKM46" s="37"/>
      <c r="CKN46" s="37"/>
      <c r="CKO46" s="37"/>
      <c r="CKP46" s="37"/>
      <c r="CKQ46" s="37"/>
      <c r="CKR46" s="37"/>
      <c r="CKS46" s="37"/>
      <c r="CKT46" s="37"/>
      <c r="CKU46" s="37"/>
      <c r="CKV46" s="37"/>
      <c r="CKW46" s="37"/>
      <c r="CKX46" s="37"/>
      <c r="CKY46" s="37"/>
      <c r="CKZ46" s="37"/>
      <c r="CLA46" s="37"/>
      <c r="CLB46" s="37"/>
      <c r="CLC46" s="37"/>
      <c r="CLD46" s="37"/>
      <c r="CLE46" s="37"/>
      <c r="CLF46" s="37"/>
      <c r="CLG46" s="37"/>
      <c r="CLH46" s="37"/>
      <c r="CLI46" s="37"/>
      <c r="CLJ46" s="37"/>
      <c r="CLK46" s="37"/>
      <c r="CLL46" s="37"/>
      <c r="CLM46" s="37"/>
      <c r="CLN46" s="37"/>
      <c r="CLO46" s="37"/>
      <c r="CLP46" s="37"/>
      <c r="CLQ46" s="37"/>
      <c r="CLR46" s="37"/>
      <c r="CLS46" s="37"/>
      <c r="CLT46" s="37"/>
      <c r="CLU46" s="37"/>
      <c r="CLV46" s="37"/>
      <c r="CLW46" s="37"/>
      <c r="CLX46" s="37"/>
      <c r="CLY46" s="37"/>
      <c r="CLZ46" s="37"/>
      <c r="CMA46" s="37"/>
      <c r="CMB46" s="37"/>
      <c r="CMC46" s="37"/>
      <c r="CMD46" s="37"/>
      <c r="CME46" s="37"/>
      <c r="CMF46" s="37"/>
      <c r="CMG46" s="37"/>
      <c r="CMH46" s="37"/>
      <c r="CMI46" s="37"/>
      <c r="CMJ46" s="37"/>
      <c r="CMK46" s="37"/>
      <c r="CML46" s="37"/>
      <c r="CMM46" s="37"/>
      <c r="CMN46" s="37"/>
      <c r="CMO46" s="37"/>
      <c r="CMP46" s="37"/>
      <c r="CMQ46" s="37"/>
      <c r="CMR46" s="37"/>
      <c r="CMS46" s="37"/>
      <c r="CMT46" s="37"/>
      <c r="CMU46" s="37"/>
      <c r="CMV46" s="37"/>
      <c r="CMW46" s="37"/>
      <c r="CMX46" s="37"/>
      <c r="CMY46" s="37"/>
      <c r="CMZ46" s="37"/>
      <c r="CNA46" s="37"/>
      <c r="CNB46" s="37"/>
      <c r="CNC46" s="37"/>
      <c r="CND46" s="37"/>
      <c r="CNE46" s="37"/>
      <c r="CNF46" s="37"/>
      <c r="CNG46" s="37"/>
      <c r="CNH46" s="37"/>
      <c r="CNI46" s="37"/>
      <c r="CNJ46" s="37"/>
      <c r="CNK46" s="37"/>
      <c r="CNL46" s="37"/>
      <c r="CNM46" s="37"/>
      <c r="CNN46" s="37"/>
      <c r="CNO46" s="37"/>
      <c r="CNP46" s="37"/>
      <c r="CNQ46" s="37"/>
      <c r="CNR46" s="37"/>
      <c r="CNS46" s="37"/>
      <c r="CNT46" s="37"/>
      <c r="CNU46" s="37"/>
      <c r="CNV46" s="37"/>
      <c r="CNW46" s="37"/>
      <c r="CNX46" s="37"/>
      <c r="CNY46" s="37"/>
      <c r="CNZ46" s="37"/>
      <c r="COA46" s="37"/>
      <c r="COB46" s="37"/>
      <c r="COC46" s="37"/>
      <c r="COD46" s="37"/>
      <c r="COE46" s="37"/>
      <c r="COF46" s="37"/>
      <c r="COG46" s="37"/>
      <c r="COH46" s="37"/>
      <c r="COI46" s="37"/>
      <c r="COJ46" s="37"/>
      <c r="COK46" s="37"/>
      <c r="COL46" s="37"/>
      <c r="COM46" s="37"/>
      <c r="CON46" s="37"/>
      <c r="COO46" s="37"/>
      <c r="COP46" s="37"/>
      <c r="COQ46" s="37"/>
      <c r="COR46" s="37"/>
      <c r="COS46" s="37"/>
      <c r="COT46" s="37"/>
      <c r="COU46" s="37"/>
      <c r="COV46" s="37"/>
      <c r="COW46" s="37"/>
      <c r="COX46" s="37"/>
      <c r="COY46" s="37"/>
      <c r="COZ46" s="37"/>
      <c r="CPA46" s="37"/>
      <c r="CPB46" s="37"/>
      <c r="CPC46" s="37"/>
      <c r="CPD46" s="37"/>
      <c r="CPE46" s="37"/>
      <c r="CPF46" s="37"/>
      <c r="CPG46" s="37"/>
      <c r="CPH46" s="37"/>
      <c r="CPI46" s="37"/>
      <c r="CPJ46" s="37"/>
      <c r="CPK46" s="37"/>
      <c r="CPL46" s="37"/>
      <c r="CPM46" s="37"/>
      <c r="CPN46" s="37"/>
      <c r="CPO46" s="37"/>
      <c r="CPP46" s="37"/>
      <c r="CPQ46" s="37"/>
      <c r="CPR46" s="37"/>
      <c r="CPS46" s="37"/>
      <c r="CPT46" s="37"/>
      <c r="CPU46" s="37"/>
      <c r="CPV46" s="37"/>
      <c r="CPW46" s="37"/>
      <c r="CPX46" s="37"/>
      <c r="CPY46" s="37"/>
      <c r="CPZ46" s="37"/>
      <c r="CQA46" s="37"/>
      <c r="CQB46" s="37"/>
      <c r="CQC46" s="37"/>
      <c r="CQD46" s="37"/>
      <c r="CQE46" s="37"/>
      <c r="CQF46" s="37"/>
      <c r="CQG46" s="37"/>
      <c r="CQH46" s="37"/>
      <c r="CQI46" s="37"/>
      <c r="CQJ46" s="37"/>
      <c r="CQK46" s="37"/>
      <c r="CQL46" s="37"/>
      <c r="CQM46" s="37"/>
      <c r="CQN46" s="37"/>
      <c r="CQO46" s="37"/>
      <c r="CQP46" s="37"/>
      <c r="CQQ46" s="37"/>
      <c r="CQR46" s="37"/>
      <c r="CQS46" s="37"/>
      <c r="CQT46" s="37"/>
      <c r="CQU46" s="37"/>
      <c r="CQV46" s="37"/>
      <c r="CQW46" s="37"/>
      <c r="CQX46" s="37"/>
      <c r="CQY46" s="37"/>
      <c r="CQZ46" s="37"/>
      <c r="CRA46" s="37"/>
      <c r="CRB46" s="37"/>
      <c r="CRC46" s="37"/>
      <c r="CRD46" s="37"/>
      <c r="CRE46" s="37"/>
      <c r="CRF46" s="37"/>
      <c r="CRG46" s="37"/>
      <c r="CRH46" s="37"/>
      <c r="CRI46" s="37"/>
      <c r="CRJ46" s="37"/>
      <c r="CRK46" s="37"/>
      <c r="CRL46" s="37"/>
      <c r="CRM46" s="37"/>
      <c r="CRN46" s="37"/>
      <c r="CRO46" s="37"/>
      <c r="CRP46" s="37"/>
      <c r="CRQ46" s="37"/>
      <c r="CRR46" s="37"/>
      <c r="CRS46" s="37"/>
      <c r="CRT46" s="37"/>
      <c r="CRU46" s="37"/>
      <c r="CRV46" s="37"/>
      <c r="CRW46" s="37"/>
      <c r="CRX46" s="37"/>
      <c r="CRY46" s="37"/>
      <c r="CRZ46" s="37"/>
      <c r="CSA46" s="37"/>
      <c r="CSB46" s="37"/>
      <c r="CSC46" s="37"/>
      <c r="CSD46" s="37"/>
      <c r="CSE46" s="37"/>
      <c r="CSF46" s="37"/>
      <c r="CSG46" s="37"/>
      <c r="CSH46" s="37"/>
      <c r="CSI46" s="37"/>
      <c r="CSJ46" s="37"/>
      <c r="CSK46" s="37"/>
      <c r="CSL46" s="37"/>
      <c r="CSM46" s="37"/>
      <c r="CSN46" s="37"/>
      <c r="CSO46" s="37"/>
      <c r="CSP46" s="37"/>
      <c r="CSQ46" s="37"/>
      <c r="CSR46" s="37"/>
      <c r="CSS46" s="37"/>
      <c r="CST46" s="37"/>
      <c r="CSU46" s="37"/>
      <c r="CSV46" s="37"/>
      <c r="CSW46" s="37"/>
      <c r="CSX46" s="37"/>
      <c r="CSY46" s="37"/>
      <c r="CSZ46" s="37"/>
      <c r="CTA46" s="37"/>
      <c r="CTB46" s="37"/>
      <c r="CTC46" s="37"/>
      <c r="CTD46" s="37"/>
      <c r="CTE46" s="37"/>
      <c r="CTF46" s="37"/>
      <c r="CTG46" s="37"/>
      <c r="CTH46" s="37"/>
      <c r="CTI46" s="37"/>
      <c r="CTJ46" s="37"/>
      <c r="CTK46" s="37"/>
      <c r="CTL46" s="37"/>
      <c r="CTM46" s="37"/>
      <c r="CTN46" s="37"/>
      <c r="CTO46" s="37"/>
      <c r="CTP46" s="37"/>
      <c r="CTQ46" s="37"/>
      <c r="CTR46" s="37"/>
      <c r="CTS46" s="37"/>
      <c r="CTT46" s="37"/>
      <c r="CTU46" s="37"/>
      <c r="CTV46" s="37"/>
      <c r="CTW46" s="37"/>
      <c r="CTX46" s="37"/>
      <c r="CTY46" s="37"/>
      <c r="CTZ46" s="37"/>
      <c r="CUA46" s="37"/>
      <c r="CUB46" s="37"/>
      <c r="CUC46" s="37"/>
      <c r="CUD46" s="37"/>
      <c r="CUE46" s="37"/>
      <c r="CUF46" s="37"/>
      <c r="CUG46" s="37"/>
      <c r="CUH46" s="37"/>
      <c r="CUI46" s="37"/>
      <c r="CUJ46" s="37"/>
      <c r="CUK46" s="37"/>
      <c r="CUL46" s="37"/>
      <c r="CUM46" s="37"/>
      <c r="CUN46" s="37"/>
      <c r="CUO46" s="37"/>
      <c r="CUP46" s="37"/>
      <c r="CUQ46" s="37"/>
      <c r="CUR46" s="37"/>
      <c r="CUS46" s="37"/>
      <c r="CUT46" s="37"/>
      <c r="CUU46" s="37"/>
      <c r="CUV46" s="37"/>
      <c r="CUW46" s="37"/>
      <c r="CUX46" s="37"/>
      <c r="CUY46" s="37"/>
      <c r="CUZ46" s="37"/>
      <c r="CVA46" s="37"/>
      <c r="CVB46" s="37"/>
      <c r="CVC46" s="37"/>
      <c r="CVD46" s="37"/>
      <c r="CVE46" s="37"/>
      <c r="CVF46" s="37"/>
      <c r="CVG46" s="37"/>
      <c r="CVH46" s="37"/>
      <c r="CVI46" s="37"/>
      <c r="CVJ46" s="37"/>
      <c r="CVK46" s="37"/>
      <c r="CVL46" s="37"/>
      <c r="CVM46" s="37"/>
      <c r="CVN46" s="37"/>
      <c r="CVO46" s="37"/>
      <c r="CVP46" s="37"/>
      <c r="CVQ46" s="37"/>
      <c r="CVR46" s="37"/>
      <c r="CVS46" s="37"/>
      <c r="CVT46" s="37"/>
      <c r="CVU46" s="37"/>
      <c r="CVV46" s="37"/>
      <c r="CVW46" s="37"/>
      <c r="CVX46" s="37"/>
      <c r="CVY46" s="37"/>
      <c r="CVZ46" s="37"/>
      <c r="CWA46" s="37"/>
      <c r="CWB46" s="37"/>
      <c r="CWC46" s="37"/>
      <c r="CWD46" s="37"/>
      <c r="CWE46" s="37"/>
      <c r="CWF46" s="37"/>
      <c r="CWG46" s="37"/>
      <c r="CWH46" s="37"/>
      <c r="CWI46" s="37"/>
      <c r="CWJ46" s="37"/>
      <c r="CWK46" s="37"/>
      <c r="CWL46" s="37"/>
      <c r="CWM46" s="37"/>
      <c r="CWN46" s="37"/>
      <c r="CWO46" s="37"/>
      <c r="CWP46" s="37"/>
      <c r="CWQ46" s="37"/>
      <c r="CWR46" s="37"/>
      <c r="CWS46" s="37"/>
      <c r="CWT46" s="37"/>
      <c r="CWU46" s="37"/>
      <c r="CWV46" s="37"/>
      <c r="CWW46" s="37"/>
      <c r="CWX46" s="37"/>
      <c r="CWY46" s="37"/>
      <c r="CWZ46" s="37"/>
      <c r="CXA46" s="37"/>
      <c r="CXB46" s="37"/>
      <c r="CXC46" s="37"/>
      <c r="CXD46" s="37"/>
      <c r="CXE46" s="37"/>
      <c r="CXF46" s="37"/>
      <c r="CXG46" s="37"/>
      <c r="CXH46" s="37"/>
      <c r="CXI46" s="37"/>
      <c r="CXJ46" s="37"/>
      <c r="CXK46" s="37"/>
      <c r="CXL46" s="37"/>
      <c r="CXM46" s="37"/>
      <c r="CXN46" s="37"/>
      <c r="CXO46" s="37"/>
      <c r="CXP46" s="37"/>
      <c r="CXQ46" s="37"/>
      <c r="CXR46" s="37"/>
      <c r="CXS46" s="37"/>
      <c r="CXT46" s="37"/>
      <c r="CXU46" s="37"/>
      <c r="CXV46" s="37"/>
      <c r="CXW46" s="37"/>
      <c r="CXX46" s="37"/>
      <c r="CXY46" s="37"/>
      <c r="CXZ46" s="37"/>
      <c r="CYA46" s="37"/>
      <c r="CYB46" s="37"/>
      <c r="CYC46" s="37"/>
      <c r="CYD46" s="37"/>
      <c r="CYE46" s="37"/>
      <c r="CYF46" s="37"/>
      <c r="CYG46" s="37"/>
      <c r="CYH46" s="37"/>
      <c r="CYI46" s="37"/>
      <c r="CYJ46" s="37"/>
      <c r="CYK46" s="37"/>
      <c r="CYL46" s="37"/>
      <c r="CYM46" s="37"/>
      <c r="CYN46" s="37"/>
      <c r="CYO46" s="37"/>
      <c r="CYP46" s="37"/>
      <c r="CYQ46" s="37"/>
      <c r="CYR46" s="37"/>
      <c r="CYS46" s="37"/>
      <c r="CYT46" s="37"/>
      <c r="CYU46" s="37"/>
      <c r="CYV46" s="37"/>
      <c r="CYW46" s="37"/>
      <c r="CYX46" s="37"/>
      <c r="CYY46" s="37"/>
      <c r="CYZ46" s="37"/>
      <c r="CZA46" s="37"/>
      <c r="CZB46" s="37"/>
      <c r="CZC46" s="37"/>
      <c r="CZD46" s="37"/>
      <c r="CZE46" s="37"/>
      <c r="CZF46" s="37"/>
      <c r="CZG46" s="37"/>
      <c r="CZH46" s="37"/>
      <c r="CZI46" s="37"/>
      <c r="CZJ46" s="37"/>
      <c r="CZK46" s="37"/>
      <c r="CZL46" s="37"/>
      <c r="CZM46" s="37"/>
      <c r="CZN46" s="37"/>
      <c r="CZO46" s="37"/>
      <c r="CZP46" s="37"/>
      <c r="CZQ46" s="37"/>
      <c r="CZR46" s="37"/>
      <c r="CZS46" s="37"/>
      <c r="CZT46" s="37"/>
      <c r="CZU46" s="37"/>
      <c r="CZV46" s="37"/>
      <c r="CZW46" s="37"/>
      <c r="CZX46" s="37"/>
      <c r="CZY46" s="37"/>
      <c r="CZZ46" s="37"/>
      <c r="DAA46" s="37"/>
      <c r="DAB46" s="37"/>
      <c r="DAC46" s="37"/>
      <c r="DAD46" s="37"/>
      <c r="DAE46" s="37"/>
      <c r="DAF46" s="37"/>
      <c r="DAG46" s="37"/>
      <c r="DAH46" s="37"/>
      <c r="DAI46" s="37"/>
      <c r="DAJ46" s="37"/>
      <c r="DAK46" s="37"/>
      <c r="DAL46" s="37"/>
      <c r="DAM46" s="37"/>
      <c r="DAN46" s="37"/>
      <c r="DAO46" s="37"/>
      <c r="DAP46" s="37"/>
      <c r="DAQ46" s="37"/>
      <c r="DAR46" s="37"/>
      <c r="DAS46" s="37"/>
      <c r="DAT46" s="37"/>
      <c r="DAU46" s="37"/>
      <c r="DAV46" s="37"/>
      <c r="DAW46" s="37"/>
      <c r="DAX46" s="37"/>
      <c r="DAY46" s="37"/>
      <c r="DAZ46" s="37"/>
      <c r="DBA46" s="37"/>
      <c r="DBB46" s="37"/>
      <c r="DBC46" s="37"/>
      <c r="DBD46" s="37"/>
      <c r="DBE46" s="37"/>
      <c r="DBF46" s="37"/>
      <c r="DBG46" s="37"/>
      <c r="DBH46" s="37"/>
      <c r="DBI46" s="37"/>
      <c r="DBJ46" s="37"/>
      <c r="DBK46" s="37"/>
      <c r="DBL46" s="37"/>
      <c r="DBM46" s="37"/>
      <c r="DBN46" s="37"/>
      <c r="DBO46" s="37"/>
      <c r="DBP46" s="37"/>
      <c r="DBQ46" s="37"/>
      <c r="DBR46" s="37"/>
      <c r="DBS46" s="37"/>
      <c r="DBT46" s="37"/>
      <c r="DBU46" s="37"/>
      <c r="DBV46" s="37"/>
      <c r="DBW46" s="37"/>
      <c r="DBX46" s="37"/>
      <c r="DBY46" s="37"/>
      <c r="DBZ46" s="37"/>
      <c r="DCA46" s="37"/>
      <c r="DCB46" s="37"/>
      <c r="DCC46" s="37"/>
      <c r="DCD46" s="37"/>
      <c r="DCE46" s="37"/>
      <c r="DCF46" s="37"/>
      <c r="DCG46" s="37"/>
      <c r="DCH46" s="37"/>
      <c r="DCI46" s="37"/>
      <c r="DCJ46" s="37"/>
      <c r="DCK46" s="37"/>
      <c r="DCL46" s="37"/>
      <c r="DCM46" s="37"/>
      <c r="DCN46" s="37"/>
      <c r="DCO46" s="37"/>
      <c r="DCP46" s="37"/>
      <c r="DCQ46" s="37"/>
      <c r="DCR46" s="37"/>
      <c r="DCS46" s="37"/>
      <c r="DCT46" s="37"/>
      <c r="DCU46" s="37"/>
      <c r="DCV46" s="37"/>
      <c r="DCW46" s="37"/>
      <c r="DCX46" s="37"/>
      <c r="DCY46" s="37"/>
      <c r="DCZ46" s="37"/>
      <c r="DDA46" s="37"/>
      <c r="DDB46" s="37"/>
      <c r="DDC46" s="37"/>
      <c r="DDD46" s="37"/>
      <c r="DDE46" s="37"/>
      <c r="DDF46" s="37"/>
      <c r="DDG46" s="37"/>
      <c r="DDH46" s="37"/>
      <c r="DDI46" s="37"/>
      <c r="DDJ46" s="37"/>
      <c r="DDK46" s="37"/>
      <c r="DDL46" s="37"/>
      <c r="DDM46" s="37"/>
      <c r="DDN46" s="37"/>
      <c r="DDO46" s="37"/>
      <c r="DDP46" s="37"/>
      <c r="DDQ46" s="37"/>
      <c r="DDR46" s="37"/>
      <c r="DDS46" s="37"/>
      <c r="DDT46" s="37"/>
      <c r="DDU46" s="37"/>
      <c r="DDV46" s="37"/>
      <c r="DDW46" s="37"/>
      <c r="DDX46" s="37"/>
      <c r="DDY46" s="37"/>
      <c r="DDZ46" s="37"/>
      <c r="DEA46" s="37"/>
      <c r="DEB46" s="37"/>
      <c r="DEC46" s="37"/>
      <c r="DED46" s="37"/>
      <c r="DEE46" s="37"/>
      <c r="DEF46" s="37"/>
      <c r="DEG46" s="37"/>
      <c r="DEH46" s="37"/>
      <c r="DEI46" s="37"/>
      <c r="DEJ46" s="37"/>
      <c r="DEK46" s="37"/>
      <c r="DEL46" s="37"/>
      <c r="DEM46" s="37"/>
      <c r="DEN46" s="37"/>
      <c r="DEO46" s="37"/>
      <c r="DEP46" s="37"/>
      <c r="DEQ46" s="37"/>
      <c r="DER46" s="37"/>
      <c r="DES46" s="37"/>
      <c r="DET46" s="37"/>
      <c r="DEU46" s="37"/>
      <c r="DEV46" s="37"/>
      <c r="DEW46" s="37"/>
      <c r="DEX46" s="37"/>
      <c r="DEY46" s="37"/>
      <c r="DEZ46" s="37"/>
      <c r="DFA46" s="37"/>
      <c r="DFB46" s="37"/>
      <c r="DFC46" s="37"/>
      <c r="DFD46" s="37"/>
      <c r="DFE46" s="37"/>
      <c r="DFF46" s="37"/>
      <c r="DFG46" s="37"/>
      <c r="DFH46" s="37"/>
      <c r="DFI46" s="37"/>
      <c r="DFJ46" s="37"/>
      <c r="DFK46" s="37"/>
      <c r="DFL46" s="37"/>
      <c r="DFM46" s="37"/>
      <c r="DFN46" s="37"/>
      <c r="DFO46" s="37"/>
      <c r="DFP46" s="37"/>
      <c r="DFQ46" s="37"/>
      <c r="DFR46" s="37"/>
      <c r="DFS46" s="37"/>
      <c r="DFT46" s="37"/>
      <c r="DFU46" s="37"/>
      <c r="DFV46" s="37"/>
      <c r="DFW46" s="37"/>
      <c r="DFX46" s="37"/>
      <c r="DFY46" s="37"/>
      <c r="DFZ46" s="37"/>
      <c r="DGA46" s="37"/>
      <c r="DGB46" s="37"/>
      <c r="DGC46" s="37"/>
      <c r="DGD46" s="37"/>
      <c r="DGE46" s="37"/>
      <c r="DGF46" s="37"/>
      <c r="DGG46" s="37"/>
      <c r="DGH46" s="37"/>
      <c r="DGI46" s="37"/>
      <c r="DGJ46" s="37"/>
      <c r="DGK46" s="37"/>
      <c r="DGL46" s="37"/>
      <c r="DGM46" s="37"/>
      <c r="DGN46" s="37"/>
      <c r="DGO46" s="37"/>
      <c r="DGP46" s="37"/>
      <c r="DGQ46" s="37"/>
      <c r="DGR46" s="37"/>
      <c r="DGS46" s="37"/>
      <c r="DGT46" s="37"/>
      <c r="DGU46" s="37"/>
      <c r="DGV46" s="37"/>
      <c r="DGW46" s="37"/>
      <c r="DGX46" s="37"/>
      <c r="DGY46" s="37"/>
      <c r="DGZ46" s="37"/>
      <c r="DHA46" s="37"/>
      <c r="DHB46" s="37"/>
      <c r="DHC46" s="37"/>
      <c r="DHD46" s="37"/>
      <c r="DHE46" s="37"/>
      <c r="DHF46" s="37"/>
      <c r="DHG46" s="37"/>
      <c r="DHH46" s="37"/>
      <c r="DHI46" s="37"/>
      <c r="DHJ46" s="37"/>
      <c r="DHK46" s="37"/>
      <c r="DHL46" s="37"/>
      <c r="DHM46" s="37"/>
      <c r="DHN46" s="37"/>
      <c r="DHO46" s="37"/>
      <c r="DHP46" s="37"/>
      <c r="DHQ46" s="37"/>
      <c r="DHR46" s="37"/>
      <c r="DHS46" s="37"/>
      <c r="DHT46" s="37"/>
      <c r="DHU46" s="37"/>
      <c r="DHV46" s="37"/>
      <c r="DHW46" s="37"/>
      <c r="DHX46" s="37"/>
      <c r="DHY46" s="37"/>
      <c r="DHZ46" s="37"/>
      <c r="DIA46" s="37"/>
      <c r="DIB46" s="37"/>
      <c r="DIC46" s="37"/>
      <c r="DID46" s="37"/>
      <c r="DIE46" s="37"/>
      <c r="DIF46" s="37"/>
      <c r="DIG46" s="37"/>
      <c r="DIH46" s="37"/>
      <c r="DII46" s="37"/>
      <c r="DIJ46" s="37"/>
      <c r="DIK46" s="37"/>
      <c r="DIL46" s="37"/>
      <c r="DIM46" s="37"/>
      <c r="DIN46" s="37"/>
      <c r="DIO46" s="37"/>
      <c r="DIP46" s="37"/>
      <c r="DIQ46" s="37"/>
      <c r="DIR46" s="37"/>
      <c r="DIS46" s="37"/>
      <c r="DIT46" s="37"/>
      <c r="DIU46" s="37"/>
      <c r="DIV46" s="37"/>
      <c r="DIW46" s="37"/>
      <c r="DIX46" s="37"/>
      <c r="DIY46" s="37"/>
      <c r="DIZ46" s="37"/>
      <c r="DJA46" s="37"/>
      <c r="DJB46" s="37"/>
      <c r="DJC46" s="37"/>
      <c r="DJD46" s="37"/>
      <c r="DJE46" s="37"/>
      <c r="DJF46" s="37"/>
      <c r="DJG46" s="37"/>
      <c r="DJH46" s="37"/>
      <c r="DJI46" s="37"/>
      <c r="DJJ46" s="37"/>
      <c r="DJK46" s="37"/>
      <c r="DJL46" s="37"/>
      <c r="DJM46" s="37"/>
      <c r="DJN46" s="37"/>
      <c r="DJO46" s="37"/>
      <c r="DJP46" s="37"/>
      <c r="DJQ46" s="37"/>
      <c r="DJR46" s="37"/>
      <c r="DJS46" s="37"/>
      <c r="DJT46" s="37"/>
      <c r="DJU46" s="37"/>
      <c r="DJV46" s="37"/>
      <c r="DJW46" s="37"/>
      <c r="DJX46" s="37"/>
      <c r="DJY46" s="37"/>
      <c r="DJZ46" s="37"/>
      <c r="DKA46" s="37"/>
      <c r="DKB46" s="37"/>
      <c r="DKC46" s="37"/>
      <c r="DKD46" s="37"/>
      <c r="DKE46" s="37"/>
      <c r="DKF46" s="37"/>
      <c r="DKG46" s="37"/>
      <c r="DKH46" s="37"/>
      <c r="DKI46" s="37"/>
      <c r="DKJ46" s="37"/>
      <c r="DKK46" s="37"/>
      <c r="DKL46" s="37"/>
      <c r="DKM46" s="37"/>
      <c r="DKN46" s="37"/>
      <c r="DKO46" s="37"/>
      <c r="DKP46" s="37"/>
      <c r="DKQ46" s="37"/>
      <c r="DKR46" s="37"/>
      <c r="DKS46" s="37"/>
      <c r="DKT46" s="37"/>
      <c r="DKU46" s="37"/>
      <c r="DKV46" s="37"/>
      <c r="DKW46" s="37"/>
      <c r="DKX46" s="37"/>
      <c r="DKY46" s="37"/>
      <c r="DKZ46" s="37"/>
      <c r="DLA46" s="37"/>
      <c r="DLB46" s="37"/>
      <c r="DLC46" s="37"/>
      <c r="DLD46" s="37"/>
      <c r="DLE46" s="37"/>
      <c r="DLF46" s="37"/>
      <c r="DLG46" s="37"/>
      <c r="DLH46" s="37"/>
      <c r="DLI46" s="37"/>
      <c r="DLJ46" s="37"/>
      <c r="DLK46" s="37"/>
      <c r="DLL46" s="37"/>
      <c r="DLM46" s="37"/>
      <c r="DLN46" s="37"/>
      <c r="DLO46" s="37"/>
      <c r="DLP46" s="37"/>
      <c r="DLQ46" s="37"/>
      <c r="DLR46" s="37"/>
      <c r="DLS46" s="37"/>
      <c r="DLT46" s="37"/>
      <c r="DLU46" s="37"/>
      <c r="DLV46" s="37"/>
      <c r="DLW46" s="37"/>
      <c r="DLX46" s="37"/>
      <c r="DLY46" s="37"/>
      <c r="DLZ46" s="37"/>
      <c r="DMA46" s="37"/>
      <c r="DMB46" s="37"/>
      <c r="DMC46" s="37"/>
      <c r="DMD46" s="37"/>
      <c r="DME46" s="37"/>
      <c r="DMF46" s="37"/>
      <c r="DMG46" s="37"/>
      <c r="DMH46" s="37"/>
      <c r="DMI46" s="37"/>
      <c r="DMJ46" s="37"/>
      <c r="DMK46" s="37"/>
      <c r="DML46" s="37"/>
      <c r="DMM46" s="37"/>
      <c r="DMN46" s="37"/>
      <c r="DMO46" s="37"/>
      <c r="DMP46" s="37"/>
      <c r="DMQ46" s="37"/>
      <c r="DMR46" s="37"/>
      <c r="DMS46" s="37"/>
      <c r="DMT46" s="37"/>
      <c r="DMU46" s="37"/>
      <c r="DMV46" s="37"/>
      <c r="DMW46" s="37"/>
      <c r="DMX46" s="37"/>
      <c r="DMY46" s="37"/>
      <c r="DMZ46" s="37"/>
      <c r="DNA46" s="37"/>
      <c r="DNB46" s="37"/>
      <c r="DNC46" s="37"/>
      <c r="DND46" s="37"/>
      <c r="DNE46" s="37"/>
      <c r="DNF46" s="37"/>
      <c r="DNG46" s="37"/>
      <c r="DNH46" s="37"/>
      <c r="DNI46" s="37"/>
      <c r="DNJ46" s="37"/>
      <c r="DNK46" s="37"/>
      <c r="DNL46" s="37"/>
      <c r="DNM46" s="37"/>
      <c r="DNN46" s="37"/>
      <c r="DNO46" s="37"/>
      <c r="DNP46" s="37"/>
      <c r="DNQ46" s="37"/>
      <c r="DNR46" s="37"/>
      <c r="DNS46" s="37"/>
      <c r="DNT46" s="37"/>
      <c r="DNU46" s="37"/>
      <c r="DNV46" s="37"/>
      <c r="DNW46" s="37"/>
      <c r="DNX46" s="37"/>
      <c r="DNY46" s="37"/>
      <c r="DNZ46" s="37"/>
      <c r="DOA46" s="37"/>
      <c r="DOB46" s="37"/>
      <c r="DOC46" s="37"/>
      <c r="DOD46" s="37"/>
      <c r="DOE46" s="37"/>
      <c r="DOF46" s="37"/>
      <c r="DOG46" s="37"/>
      <c r="DOH46" s="37"/>
      <c r="DOI46" s="37"/>
      <c r="DOJ46" s="37"/>
      <c r="DOK46" s="37"/>
      <c r="DOL46" s="37"/>
      <c r="DOM46" s="37"/>
      <c r="DON46" s="37"/>
      <c r="DOO46" s="37"/>
      <c r="DOP46" s="37"/>
      <c r="DOQ46" s="37"/>
      <c r="DOR46" s="37"/>
      <c r="DOS46" s="37"/>
      <c r="DOT46" s="37"/>
      <c r="DOU46" s="37"/>
      <c r="DOV46" s="37"/>
      <c r="DOW46" s="37"/>
      <c r="DOX46" s="37"/>
      <c r="DOY46" s="37"/>
      <c r="DOZ46" s="37"/>
      <c r="DPA46" s="37"/>
      <c r="DPB46" s="37"/>
      <c r="DPC46" s="37"/>
      <c r="DPD46" s="37"/>
      <c r="DPE46" s="37"/>
      <c r="DPF46" s="37"/>
      <c r="DPG46" s="37"/>
      <c r="DPH46" s="37"/>
      <c r="DPI46" s="37"/>
      <c r="DPJ46" s="37"/>
      <c r="DPK46" s="37"/>
      <c r="DPL46" s="37"/>
      <c r="DPM46" s="37"/>
      <c r="DPN46" s="37"/>
      <c r="DPO46" s="37"/>
      <c r="DPP46" s="37"/>
      <c r="DPQ46" s="37"/>
      <c r="DPR46" s="37"/>
      <c r="DPS46" s="37"/>
      <c r="DPT46" s="37"/>
      <c r="DPU46" s="37"/>
      <c r="DPV46" s="37"/>
      <c r="DPW46" s="37"/>
      <c r="DPX46" s="37"/>
      <c r="DPY46" s="37"/>
      <c r="DPZ46" s="37"/>
      <c r="DQA46" s="37"/>
      <c r="DQB46" s="37"/>
      <c r="DQC46" s="37"/>
      <c r="DQD46" s="37"/>
      <c r="DQE46" s="37"/>
      <c r="DQF46" s="37"/>
      <c r="DQG46" s="37"/>
      <c r="DQH46" s="37"/>
      <c r="DQI46" s="37"/>
      <c r="DQJ46" s="37"/>
      <c r="DQK46" s="37"/>
      <c r="DQL46" s="37"/>
      <c r="DQM46" s="37"/>
      <c r="DQN46" s="37"/>
      <c r="DQO46" s="37"/>
      <c r="DQP46" s="37"/>
      <c r="DQQ46" s="37"/>
      <c r="DQR46" s="37"/>
      <c r="DQS46" s="37"/>
      <c r="DQT46" s="37"/>
      <c r="DQU46" s="37"/>
      <c r="DQV46" s="37"/>
      <c r="DQW46" s="37"/>
      <c r="DQX46" s="37"/>
      <c r="DQY46" s="37"/>
      <c r="DQZ46" s="37"/>
      <c r="DRA46" s="37"/>
      <c r="DRB46" s="37"/>
      <c r="DRC46" s="37"/>
      <c r="DRD46" s="37"/>
      <c r="DRE46" s="37"/>
      <c r="DRF46" s="37"/>
      <c r="DRG46" s="37"/>
      <c r="DRH46" s="37"/>
      <c r="DRI46" s="37"/>
      <c r="DRJ46" s="37"/>
      <c r="DRK46" s="37"/>
      <c r="DRL46" s="37"/>
      <c r="DRM46" s="37"/>
      <c r="DRN46" s="37"/>
      <c r="DRO46" s="37"/>
      <c r="DRP46" s="37"/>
      <c r="DRQ46" s="37"/>
      <c r="DRR46" s="37"/>
      <c r="DRS46" s="37"/>
      <c r="DRT46" s="37"/>
      <c r="DRU46" s="37"/>
      <c r="DRV46" s="37"/>
      <c r="DRW46" s="37"/>
      <c r="DRX46" s="37"/>
      <c r="DRY46" s="37"/>
      <c r="DRZ46" s="37"/>
      <c r="DSA46" s="37"/>
      <c r="DSB46" s="37"/>
      <c r="DSC46" s="37"/>
      <c r="DSD46" s="37"/>
      <c r="DSE46" s="37"/>
      <c r="DSF46" s="37"/>
      <c r="DSG46" s="37"/>
      <c r="DSH46" s="37"/>
      <c r="DSI46" s="37"/>
      <c r="DSJ46" s="37"/>
      <c r="DSK46" s="37"/>
      <c r="DSL46" s="37"/>
      <c r="DSM46" s="37"/>
      <c r="DSN46" s="37"/>
      <c r="DSO46" s="37"/>
      <c r="DSP46" s="37"/>
      <c r="DSQ46" s="37"/>
      <c r="DSR46" s="37"/>
      <c r="DSS46" s="37"/>
      <c r="DST46" s="37"/>
      <c r="DSU46" s="37"/>
      <c r="DSV46" s="37"/>
      <c r="DSW46" s="37"/>
      <c r="DSX46" s="37"/>
      <c r="DSY46" s="37"/>
      <c r="DSZ46" s="37"/>
      <c r="DTA46" s="37"/>
      <c r="DTB46" s="37"/>
      <c r="DTC46" s="37"/>
      <c r="DTD46" s="37"/>
      <c r="DTE46" s="37"/>
      <c r="DTF46" s="37"/>
      <c r="DTG46" s="37"/>
      <c r="DTH46" s="37"/>
      <c r="DTI46" s="37"/>
      <c r="DTJ46" s="37"/>
      <c r="DTK46" s="37"/>
      <c r="DTL46" s="37"/>
      <c r="DTM46" s="37"/>
      <c r="DTN46" s="37"/>
      <c r="DTO46" s="37"/>
      <c r="DTP46" s="37"/>
      <c r="DTQ46" s="37"/>
      <c r="DTR46" s="37"/>
      <c r="DTS46" s="37"/>
      <c r="DTT46" s="37"/>
      <c r="DTU46" s="37"/>
      <c r="DTV46" s="37"/>
      <c r="DTW46" s="37"/>
      <c r="DTX46" s="37"/>
      <c r="DTY46" s="37"/>
      <c r="DTZ46" s="37"/>
      <c r="DUA46" s="37"/>
      <c r="DUB46" s="37"/>
      <c r="DUC46" s="37"/>
      <c r="DUD46" s="37"/>
      <c r="DUE46" s="37"/>
      <c r="DUF46" s="37"/>
      <c r="DUG46" s="37"/>
      <c r="DUH46" s="37"/>
      <c r="DUI46" s="37"/>
      <c r="DUJ46" s="37"/>
      <c r="DUK46" s="37"/>
      <c r="DUL46" s="37"/>
      <c r="DUM46" s="37"/>
      <c r="DUN46" s="37"/>
      <c r="DUO46" s="37"/>
      <c r="DUP46" s="37"/>
      <c r="DUQ46" s="37"/>
      <c r="DUR46" s="37"/>
      <c r="DUS46" s="37"/>
      <c r="DUT46" s="37"/>
      <c r="DUU46" s="37"/>
      <c r="DUV46" s="37"/>
      <c r="DUW46" s="37"/>
      <c r="DUX46" s="37"/>
      <c r="DUY46" s="37"/>
      <c r="DUZ46" s="37"/>
      <c r="DVA46" s="37"/>
      <c r="DVB46" s="37"/>
      <c r="DVC46" s="37"/>
      <c r="DVD46" s="37"/>
      <c r="DVE46" s="37"/>
      <c r="DVF46" s="37"/>
      <c r="DVG46" s="37"/>
      <c r="DVH46" s="37"/>
      <c r="DVI46" s="37"/>
      <c r="DVJ46" s="37"/>
      <c r="DVK46" s="37"/>
      <c r="DVL46" s="37"/>
      <c r="DVM46" s="37"/>
      <c r="DVN46" s="37"/>
      <c r="DVO46" s="37"/>
      <c r="DVP46" s="37"/>
      <c r="DVQ46" s="37"/>
      <c r="DVR46" s="37"/>
      <c r="DVS46" s="37"/>
      <c r="DVT46" s="37"/>
      <c r="DVU46" s="37"/>
      <c r="DVV46" s="37"/>
      <c r="DVW46" s="37"/>
      <c r="DVX46" s="37"/>
      <c r="DVY46" s="37"/>
      <c r="DVZ46" s="37"/>
      <c r="DWA46" s="37"/>
      <c r="DWB46" s="37"/>
      <c r="DWC46" s="37"/>
      <c r="DWD46" s="37"/>
      <c r="DWE46" s="37"/>
      <c r="DWF46" s="37"/>
      <c r="DWG46" s="37"/>
      <c r="DWH46" s="37"/>
      <c r="DWI46" s="37"/>
      <c r="DWJ46" s="37"/>
      <c r="DWK46" s="37"/>
      <c r="DWL46" s="37"/>
      <c r="DWM46" s="37"/>
      <c r="DWN46" s="37"/>
      <c r="DWO46" s="37"/>
      <c r="DWP46" s="37"/>
      <c r="DWQ46" s="37"/>
      <c r="DWR46" s="37"/>
      <c r="DWS46" s="37"/>
      <c r="DWT46" s="37"/>
      <c r="DWU46" s="37"/>
      <c r="DWV46" s="37"/>
      <c r="DWW46" s="37"/>
      <c r="DWX46" s="37"/>
      <c r="DWY46" s="37"/>
      <c r="DWZ46" s="37"/>
      <c r="DXA46" s="37"/>
      <c r="DXB46" s="37"/>
      <c r="DXC46" s="37"/>
      <c r="DXD46" s="37"/>
      <c r="DXE46" s="37"/>
      <c r="DXF46" s="37"/>
      <c r="DXG46" s="37"/>
      <c r="DXH46" s="37"/>
      <c r="DXI46" s="37"/>
      <c r="DXJ46" s="37"/>
      <c r="DXK46" s="37"/>
      <c r="DXL46" s="37"/>
      <c r="DXM46" s="37"/>
      <c r="DXN46" s="37"/>
      <c r="DXO46" s="37"/>
      <c r="DXP46" s="37"/>
      <c r="DXQ46" s="37"/>
      <c r="DXR46" s="37"/>
      <c r="DXS46" s="37"/>
      <c r="DXT46" s="37"/>
      <c r="DXU46" s="37"/>
      <c r="DXV46" s="37"/>
      <c r="DXW46" s="37"/>
      <c r="DXX46" s="37"/>
      <c r="DXY46" s="37"/>
      <c r="DXZ46" s="37"/>
      <c r="DYA46" s="37"/>
      <c r="DYB46" s="37"/>
      <c r="DYC46" s="37"/>
      <c r="DYD46" s="37"/>
      <c r="DYE46" s="37"/>
      <c r="DYF46" s="37"/>
      <c r="DYG46" s="37"/>
      <c r="DYH46" s="37"/>
      <c r="DYI46" s="37"/>
      <c r="DYJ46" s="37"/>
      <c r="DYK46" s="37"/>
      <c r="DYL46" s="37"/>
      <c r="DYM46" s="37"/>
      <c r="DYN46" s="37"/>
      <c r="DYO46" s="37"/>
      <c r="DYP46" s="37"/>
      <c r="DYQ46" s="37"/>
      <c r="DYR46" s="37"/>
      <c r="DYS46" s="37"/>
      <c r="DYT46" s="37"/>
      <c r="DYU46" s="37"/>
      <c r="DYV46" s="37"/>
      <c r="DYW46" s="37"/>
      <c r="DYX46" s="37"/>
      <c r="DYY46" s="37"/>
      <c r="DYZ46" s="37"/>
      <c r="DZA46" s="37"/>
      <c r="DZB46" s="37"/>
      <c r="DZC46" s="37"/>
      <c r="DZD46" s="37"/>
      <c r="DZE46" s="37"/>
      <c r="DZF46" s="37"/>
      <c r="DZG46" s="37"/>
      <c r="DZH46" s="37"/>
      <c r="DZI46" s="37"/>
      <c r="DZJ46" s="37"/>
      <c r="DZK46" s="37"/>
      <c r="DZL46" s="37"/>
      <c r="DZM46" s="37"/>
      <c r="DZN46" s="37"/>
      <c r="DZO46" s="37"/>
      <c r="DZP46" s="37"/>
      <c r="DZQ46" s="37"/>
      <c r="DZR46" s="37"/>
      <c r="DZS46" s="37"/>
      <c r="DZT46" s="37"/>
      <c r="DZU46" s="37"/>
      <c r="DZV46" s="37"/>
      <c r="DZW46" s="37"/>
      <c r="DZX46" s="37"/>
      <c r="DZY46" s="37"/>
      <c r="DZZ46" s="37"/>
      <c r="EAA46" s="37"/>
      <c r="EAB46" s="37"/>
      <c r="EAC46" s="37"/>
      <c r="EAD46" s="37"/>
      <c r="EAE46" s="37"/>
      <c r="EAF46" s="37"/>
      <c r="EAG46" s="37"/>
      <c r="EAH46" s="37"/>
      <c r="EAI46" s="37"/>
      <c r="EAJ46" s="37"/>
      <c r="EAK46" s="37"/>
      <c r="EAL46" s="37"/>
      <c r="EAM46" s="37"/>
      <c r="EAN46" s="37"/>
      <c r="EAO46" s="37"/>
      <c r="EAP46" s="37"/>
      <c r="EAQ46" s="37"/>
      <c r="EAR46" s="37"/>
      <c r="EAS46" s="37"/>
      <c r="EAT46" s="37"/>
      <c r="EAU46" s="37"/>
      <c r="EAV46" s="37"/>
      <c r="EAW46" s="37"/>
      <c r="EAX46" s="37"/>
      <c r="EAY46" s="37"/>
      <c r="EAZ46" s="37"/>
      <c r="EBA46" s="37"/>
      <c r="EBB46" s="37"/>
      <c r="EBC46" s="37"/>
      <c r="EBD46" s="37"/>
      <c r="EBE46" s="37"/>
      <c r="EBF46" s="37"/>
      <c r="EBG46" s="37"/>
      <c r="EBH46" s="37"/>
      <c r="EBI46" s="37"/>
      <c r="EBJ46" s="37"/>
      <c r="EBK46" s="37"/>
      <c r="EBL46" s="37"/>
      <c r="EBM46" s="37"/>
      <c r="EBN46" s="37"/>
      <c r="EBO46" s="37"/>
      <c r="EBP46" s="37"/>
      <c r="EBQ46" s="37"/>
      <c r="EBR46" s="37"/>
      <c r="EBS46" s="37"/>
      <c r="EBT46" s="37"/>
      <c r="EBU46" s="37"/>
      <c r="EBV46" s="37"/>
      <c r="EBW46" s="37"/>
      <c r="EBX46" s="37"/>
      <c r="EBY46" s="37"/>
      <c r="EBZ46" s="37"/>
      <c r="ECA46" s="37"/>
      <c r="ECB46" s="37"/>
      <c r="ECC46" s="37"/>
      <c r="ECD46" s="37"/>
      <c r="ECE46" s="37"/>
      <c r="ECF46" s="37"/>
      <c r="ECG46" s="37"/>
      <c r="ECH46" s="37"/>
      <c r="ECI46" s="37"/>
      <c r="ECJ46" s="37"/>
      <c r="ECK46" s="37"/>
      <c r="ECL46" s="37"/>
      <c r="ECM46" s="37"/>
      <c r="ECN46" s="37"/>
      <c r="ECO46" s="37"/>
      <c r="ECP46" s="37"/>
      <c r="ECQ46" s="37"/>
      <c r="ECR46" s="37"/>
      <c r="ECS46" s="37"/>
      <c r="ECT46" s="37"/>
      <c r="ECU46" s="37"/>
      <c r="ECV46" s="37"/>
      <c r="ECW46" s="37"/>
      <c r="ECX46" s="37"/>
      <c r="ECY46" s="37"/>
      <c r="ECZ46" s="37"/>
      <c r="EDA46" s="37"/>
      <c r="EDB46" s="37"/>
      <c r="EDC46" s="37"/>
      <c r="EDD46" s="37"/>
      <c r="EDE46" s="37"/>
      <c r="EDF46" s="37"/>
      <c r="EDG46" s="37"/>
      <c r="EDH46" s="37"/>
      <c r="EDI46" s="37"/>
      <c r="EDJ46" s="37"/>
      <c r="EDK46" s="37"/>
      <c r="EDL46" s="37"/>
      <c r="EDM46" s="37"/>
      <c r="EDN46" s="37"/>
      <c r="EDO46" s="37"/>
      <c r="EDP46" s="37"/>
      <c r="EDQ46" s="37"/>
      <c r="EDR46" s="37"/>
      <c r="EDS46" s="37"/>
      <c r="EDT46" s="37"/>
      <c r="EDU46" s="37"/>
      <c r="EDV46" s="37"/>
      <c r="EDW46" s="37"/>
      <c r="EDX46" s="37"/>
      <c r="EDY46" s="37"/>
      <c r="EDZ46" s="37"/>
      <c r="EEA46" s="37"/>
      <c r="EEB46" s="37"/>
      <c r="EEC46" s="37"/>
      <c r="EED46" s="37"/>
      <c r="EEE46" s="37"/>
      <c r="EEF46" s="37"/>
      <c r="EEG46" s="37"/>
      <c r="EEH46" s="37"/>
      <c r="EEI46" s="37"/>
      <c r="EEJ46" s="37"/>
      <c r="EEK46" s="37"/>
      <c r="EEL46" s="37"/>
      <c r="EEM46" s="37"/>
      <c r="EEN46" s="37"/>
      <c r="EEO46" s="37"/>
      <c r="EEP46" s="37"/>
      <c r="EEQ46" s="37"/>
      <c r="EER46" s="37"/>
      <c r="EES46" s="37"/>
      <c r="EET46" s="37"/>
      <c r="EEU46" s="37"/>
      <c r="EEV46" s="37"/>
      <c r="EEW46" s="37"/>
      <c r="EEX46" s="37"/>
      <c r="EEY46" s="37"/>
      <c r="EEZ46" s="37"/>
      <c r="EFA46" s="37"/>
      <c r="EFB46" s="37"/>
      <c r="EFC46" s="37"/>
      <c r="EFD46" s="37"/>
      <c r="EFE46" s="37"/>
      <c r="EFF46" s="37"/>
      <c r="EFG46" s="37"/>
      <c r="EFH46" s="37"/>
      <c r="EFI46" s="37"/>
      <c r="EFJ46" s="37"/>
      <c r="EFK46" s="37"/>
      <c r="EFL46" s="37"/>
      <c r="EFM46" s="37"/>
      <c r="EFN46" s="37"/>
      <c r="EFO46" s="37"/>
      <c r="EFP46" s="37"/>
      <c r="EFQ46" s="37"/>
      <c r="EFR46" s="37"/>
      <c r="EFS46" s="37"/>
      <c r="EFT46" s="37"/>
      <c r="EFU46" s="37"/>
      <c r="EFV46" s="37"/>
      <c r="EFW46" s="37"/>
      <c r="EFX46" s="37"/>
      <c r="EFY46" s="37"/>
      <c r="EFZ46" s="37"/>
      <c r="EGA46" s="37"/>
      <c r="EGB46" s="37"/>
      <c r="EGC46" s="37"/>
      <c r="EGD46" s="37"/>
      <c r="EGE46" s="37"/>
      <c r="EGF46" s="37"/>
      <c r="EGG46" s="37"/>
      <c r="EGH46" s="37"/>
      <c r="EGI46" s="37"/>
      <c r="EGJ46" s="37"/>
      <c r="EGK46" s="37"/>
      <c r="EGL46" s="37"/>
      <c r="EGM46" s="37"/>
      <c r="EGN46" s="37"/>
      <c r="EGO46" s="37"/>
      <c r="EGP46" s="37"/>
      <c r="EGQ46" s="37"/>
      <c r="EGR46" s="37"/>
      <c r="EGS46" s="37"/>
      <c r="EGT46" s="37"/>
      <c r="EGU46" s="37"/>
      <c r="EGV46" s="37"/>
      <c r="EGW46" s="37"/>
      <c r="EGX46" s="37"/>
      <c r="EGY46" s="37"/>
      <c r="EGZ46" s="37"/>
      <c r="EHA46" s="37"/>
      <c r="EHB46" s="37"/>
      <c r="EHC46" s="37"/>
      <c r="EHD46" s="37"/>
      <c r="EHE46" s="37"/>
      <c r="EHF46" s="37"/>
      <c r="EHG46" s="37"/>
      <c r="EHH46" s="37"/>
      <c r="EHI46" s="37"/>
      <c r="EHJ46" s="37"/>
      <c r="EHK46" s="37"/>
      <c r="EHL46" s="37"/>
      <c r="EHM46" s="37"/>
      <c r="EHN46" s="37"/>
      <c r="EHO46" s="37"/>
      <c r="EHP46" s="37"/>
      <c r="EHQ46" s="37"/>
      <c r="EHR46" s="37"/>
      <c r="EHS46" s="37"/>
      <c r="EHT46" s="37"/>
      <c r="EHU46" s="37"/>
      <c r="EHV46" s="37"/>
      <c r="EHW46" s="37"/>
      <c r="EHX46" s="37"/>
      <c r="EHY46" s="37"/>
      <c r="EHZ46" s="37"/>
      <c r="EIA46" s="37"/>
      <c r="EIB46" s="37"/>
      <c r="EIC46" s="37"/>
      <c r="EID46" s="37"/>
      <c r="EIE46" s="37"/>
      <c r="EIF46" s="37"/>
      <c r="EIG46" s="37"/>
      <c r="EIH46" s="37"/>
      <c r="EII46" s="37"/>
      <c r="EIJ46" s="37"/>
      <c r="EIK46" s="37"/>
      <c r="EIL46" s="37"/>
      <c r="EIM46" s="37"/>
      <c r="EIN46" s="37"/>
      <c r="EIO46" s="37"/>
      <c r="EIP46" s="37"/>
      <c r="EIQ46" s="37"/>
      <c r="EIR46" s="37"/>
      <c r="EIS46" s="37"/>
      <c r="EIT46" s="37"/>
      <c r="EIU46" s="37"/>
      <c r="EIV46" s="37"/>
      <c r="EIW46" s="37"/>
      <c r="EIX46" s="37"/>
      <c r="EIY46" s="37"/>
      <c r="EIZ46" s="37"/>
      <c r="EJA46" s="37"/>
      <c r="EJB46" s="37"/>
      <c r="EJC46" s="37"/>
      <c r="EJD46" s="37"/>
      <c r="EJE46" s="37"/>
      <c r="EJF46" s="37"/>
      <c r="EJG46" s="37"/>
      <c r="EJH46" s="37"/>
      <c r="EJI46" s="37"/>
      <c r="EJJ46" s="37"/>
      <c r="EJK46" s="37"/>
      <c r="EJL46" s="37"/>
      <c r="EJM46" s="37"/>
      <c r="EJN46" s="37"/>
      <c r="EJO46" s="37"/>
      <c r="EJP46" s="37"/>
      <c r="EJQ46" s="37"/>
      <c r="EJR46" s="37"/>
      <c r="EJS46" s="37"/>
      <c r="EJT46" s="37"/>
      <c r="EJU46" s="37"/>
      <c r="EJV46" s="37"/>
      <c r="EJW46" s="37"/>
      <c r="EJX46" s="37"/>
      <c r="EJY46" s="37"/>
      <c r="EJZ46" s="37"/>
      <c r="EKA46" s="37"/>
      <c r="EKB46" s="37"/>
      <c r="EKC46" s="37"/>
      <c r="EKD46" s="37"/>
      <c r="EKE46" s="37"/>
      <c r="EKF46" s="37"/>
      <c r="EKG46" s="37"/>
      <c r="EKH46" s="37"/>
      <c r="EKI46" s="37"/>
      <c r="EKJ46" s="37"/>
      <c r="EKK46" s="37"/>
      <c r="EKL46" s="37"/>
      <c r="EKM46" s="37"/>
      <c r="EKN46" s="37"/>
      <c r="EKO46" s="37"/>
      <c r="EKP46" s="37"/>
      <c r="EKQ46" s="37"/>
      <c r="EKR46" s="37"/>
      <c r="EKS46" s="37"/>
      <c r="EKT46" s="37"/>
      <c r="EKU46" s="37"/>
      <c r="EKV46" s="37"/>
      <c r="EKW46" s="37"/>
      <c r="EKX46" s="37"/>
      <c r="EKY46" s="37"/>
      <c r="EKZ46" s="37"/>
      <c r="ELA46" s="37"/>
      <c r="ELB46" s="37"/>
      <c r="ELC46" s="37"/>
      <c r="ELD46" s="37"/>
      <c r="ELE46" s="37"/>
      <c r="ELF46" s="37"/>
      <c r="ELG46" s="37"/>
      <c r="ELH46" s="37"/>
      <c r="ELI46" s="37"/>
      <c r="ELJ46" s="37"/>
      <c r="ELK46" s="37"/>
      <c r="ELL46" s="37"/>
      <c r="ELM46" s="37"/>
      <c r="ELN46" s="37"/>
      <c r="ELO46" s="37"/>
      <c r="ELP46" s="37"/>
      <c r="ELQ46" s="37"/>
      <c r="ELR46" s="37"/>
      <c r="ELS46" s="37"/>
      <c r="ELT46" s="37"/>
      <c r="ELU46" s="37"/>
      <c r="ELV46" s="37"/>
      <c r="ELW46" s="37"/>
      <c r="ELX46" s="37"/>
      <c r="ELY46" s="37"/>
      <c r="ELZ46" s="37"/>
      <c r="EMA46" s="37"/>
      <c r="EMB46" s="37"/>
      <c r="EMC46" s="37"/>
      <c r="EMD46" s="37"/>
      <c r="EME46" s="37"/>
      <c r="EMF46" s="37"/>
      <c r="EMG46" s="37"/>
      <c r="EMH46" s="37"/>
      <c r="EMI46" s="37"/>
      <c r="EMJ46" s="37"/>
      <c r="EMK46" s="37"/>
      <c r="EML46" s="37"/>
      <c r="EMM46" s="37"/>
      <c r="EMN46" s="37"/>
      <c r="EMO46" s="37"/>
      <c r="EMP46" s="37"/>
      <c r="EMQ46" s="37"/>
      <c r="EMR46" s="37"/>
      <c r="EMS46" s="37"/>
      <c r="EMT46" s="37"/>
      <c r="EMU46" s="37"/>
      <c r="EMV46" s="37"/>
      <c r="EMW46" s="37"/>
      <c r="EMX46" s="37"/>
      <c r="EMY46" s="37"/>
      <c r="EMZ46" s="37"/>
      <c r="ENA46" s="37"/>
      <c r="ENB46" s="37"/>
      <c r="ENC46" s="37"/>
      <c r="END46" s="37"/>
      <c r="ENE46" s="37"/>
      <c r="ENF46" s="37"/>
      <c r="ENG46" s="37"/>
      <c r="ENH46" s="37"/>
      <c r="ENI46" s="37"/>
      <c r="ENJ46" s="37"/>
      <c r="ENK46" s="37"/>
      <c r="ENL46" s="37"/>
      <c r="ENM46" s="37"/>
      <c r="ENN46" s="37"/>
      <c r="ENO46" s="37"/>
      <c r="ENP46" s="37"/>
      <c r="ENQ46" s="37"/>
      <c r="ENR46" s="37"/>
      <c r="ENS46" s="37"/>
      <c r="ENT46" s="37"/>
      <c r="ENU46" s="37"/>
      <c r="ENV46" s="37"/>
      <c r="ENW46" s="37"/>
      <c r="ENX46" s="37"/>
      <c r="ENY46" s="37"/>
      <c r="ENZ46" s="37"/>
      <c r="EOA46" s="37"/>
      <c r="EOB46" s="37"/>
      <c r="EOC46" s="37"/>
      <c r="EOD46" s="37"/>
      <c r="EOE46" s="37"/>
      <c r="EOF46" s="37"/>
      <c r="EOG46" s="37"/>
      <c r="EOH46" s="37"/>
      <c r="EOI46" s="37"/>
      <c r="EOJ46" s="37"/>
      <c r="EOK46" s="37"/>
      <c r="EOL46" s="37"/>
      <c r="EOM46" s="37"/>
      <c r="EON46" s="37"/>
      <c r="EOO46" s="37"/>
      <c r="EOP46" s="37"/>
      <c r="EOQ46" s="37"/>
      <c r="EOR46" s="37"/>
      <c r="EOS46" s="37"/>
      <c r="EOT46" s="37"/>
      <c r="EOU46" s="37"/>
      <c r="EOV46" s="37"/>
      <c r="EOW46" s="37"/>
      <c r="EOX46" s="37"/>
      <c r="EOY46" s="37"/>
      <c r="EOZ46" s="37"/>
      <c r="EPA46" s="37"/>
      <c r="EPB46" s="37"/>
      <c r="EPC46" s="37"/>
      <c r="EPD46" s="37"/>
      <c r="EPE46" s="37"/>
      <c r="EPF46" s="37"/>
      <c r="EPG46" s="37"/>
      <c r="EPH46" s="37"/>
      <c r="EPI46" s="37"/>
      <c r="EPJ46" s="37"/>
      <c r="EPK46" s="37"/>
      <c r="EPL46" s="37"/>
      <c r="EPM46" s="37"/>
      <c r="EPN46" s="37"/>
      <c r="EPO46" s="37"/>
      <c r="EPP46" s="37"/>
      <c r="EPQ46" s="37"/>
      <c r="EPR46" s="37"/>
      <c r="EPS46" s="37"/>
      <c r="EPT46" s="37"/>
      <c r="EPU46" s="37"/>
      <c r="EPV46" s="37"/>
      <c r="EPW46" s="37"/>
      <c r="EPX46" s="37"/>
      <c r="EPY46" s="37"/>
      <c r="EPZ46" s="37"/>
      <c r="EQA46" s="37"/>
      <c r="EQB46" s="37"/>
      <c r="EQC46" s="37"/>
      <c r="EQD46" s="37"/>
      <c r="EQE46" s="37"/>
      <c r="EQF46" s="37"/>
      <c r="EQG46" s="37"/>
      <c r="EQH46" s="37"/>
      <c r="EQI46" s="37"/>
      <c r="EQJ46" s="37"/>
      <c r="EQK46" s="37"/>
      <c r="EQL46" s="37"/>
      <c r="EQM46" s="37"/>
      <c r="EQN46" s="37"/>
      <c r="EQO46" s="37"/>
      <c r="EQP46" s="37"/>
      <c r="EQQ46" s="37"/>
      <c r="EQR46" s="37"/>
      <c r="EQS46" s="37"/>
      <c r="EQT46" s="37"/>
      <c r="EQU46" s="37"/>
      <c r="EQV46" s="37"/>
      <c r="EQW46" s="37"/>
      <c r="EQX46" s="37"/>
      <c r="EQY46" s="37"/>
      <c r="EQZ46" s="37"/>
      <c r="ERA46" s="37"/>
      <c r="ERB46" s="37"/>
      <c r="ERC46" s="37"/>
      <c r="ERD46" s="37"/>
      <c r="ERE46" s="37"/>
      <c r="ERF46" s="37"/>
      <c r="ERG46" s="37"/>
      <c r="ERH46" s="37"/>
      <c r="ERI46" s="37"/>
      <c r="ERJ46" s="37"/>
      <c r="ERK46" s="37"/>
      <c r="ERL46" s="37"/>
      <c r="ERM46" s="37"/>
      <c r="ERN46" s="37"/>
      <c r="ERO46" s="37"/>
      <c r="ERP46" s="37"/>
      <c r="ERQ46" s="37"/>
      <c r="ERR46" s="37"/>
      <c r="ERS46" s="37"/>
      <c r="ERT46" s="37"/>
      <c r="ERU46" s="37"/>
      <c r="ERV46" s="37"/>
      <c r="ERW46" s="37"/>
      <c r="ERX46" s="37"/>
      <c r="ERY46" s="37"/>
      <c r="ERZ46" s="37"/>
      <c r="ESA46" s="37"/>
      <c r="ESB46" s="37"/>
      <c r="ESC46" s="37"/>
      <c r="ESD46" s="37"/>
      <c r="ESE46" s="37"/>
      <c r="ESF46" s="37"/>
      <c r="ESG46" s="37"/>
      <c r="ESH46" s="37"/>
      <c r="ESI46" s="37"/>
      <c r="ESJ46" s="37"/>
      <c r="ESK46" s="37"/>
      <c r="ESL46" s="37"/>
      <c r="ESM46" s="37"/>
      <c r="ESN46" s="37"/>
      <c r="ESO46" s="37"/>
      <c r="ESP46" s="37"/>
      <c r="ESQ46" s="37"/>
      <c r="ESR46" s="37"/>
      <c r="ESS46" s="37"/>
      <c r="EST46" s="37"/>
      <c r="ESU46" s="37"/>
      <c r="ESV46" s="37"/>
      <c r="ESW46" s="37"/>
      <c r="ESX46" s="37"/>
      <c r="ESY46" s="37"/>
      <c r="ESZ46" s="37"/>
      <c r="ETA46" s="37"/>
      <c r="ETB46" s="37"/>
      <c r="ETC46" s="37"/>
      <c r="ETD46" s="37"/>
      <c r="ETE46" s="37"/>
      <c r="ETF46" s="37"/>
      <c r="ETG46" s="37"/>
      <c r="ETH46" s="37"/>
      <c r="ETI46" s="37"/>
      <c r="ETJ46" s="37"/>
      <c r="ETK46" s="37"/>
      <c r="ETL46" s="37"/>
      <c r="ETM46" s="37"/>
      <c r="ETN46" s="37"/>
      <c r="ETO46" s="37"/>
      <c r="ETP46" s="37"/>
      <c r="ETQ46" s="37"/>
      <c r="ETR46" s="37"/>
      <c r="ETS46" s="37"/>
      <c r="ETT46" s="37"/>
      <c r="ETU46" s="37"/>
      <c r="ETV46" s="37"/>
      <c r="ETW46" s="37"/>
      <c r="ETX46" s="37"/>
      <c r="ETY46" s="37"/>
      <c r="ETZ46" s="37"/>
      <c r="EUA46" s="37"/>
      <c r="EUB46" s="37"/>
      <c r="EUC46" s="37"/>
      <c r="EUD46" s="37"/>
      <c r="EUE46" s="37"/>
      <c r="EUF46" s="37"/>
      <c r="EUG46" s="37"/>
      <c r="EUH46" s="37"/>
      <c r="EUI46" s="37"/>
      <c r="EUJ46" s="37"/>
      <c r="EUK46" s="37"/>
      <c r="EUL46" s="37"/>
      <c r="EUM46" s="37"/>
      <c r="EUN46" s="37"/>
      <c r="EUO46" s="37"/>
      <c r="EUP46" s="37"/>
      <c r="EUQ46" s="37"/>
      <c r="EUR46" s="37"/>
      <c r="EUS46" s="37"/>
      <c r="EUT46" s="37"/>
      <c r="EUU46" s="37"/>
      <c r="EUV46" s="37"/>
      <c r="EUW46" s="37"/>
      <c r="EUX46" s="37"/>
      <c r="EUY46" s="37"/>
      <c r="EUZ46" s="37"/>
      <c r="EVA46" s="37"/>
      <c r="EVB46" s="37"/>
      <c r="EVC46" s="37"/>
      <c r="EVD46" s="37"/>
      <c r="EVE46" s="37"/>
      <c r="EVF46" s="37"/>
      <c r="EVG46" s="37"/>
      <c r="EVH46" s="37"/>
      <c r="EVI46" s="37"/>
      <c r="EVJ46" s="37"/>
      <c r="EVK46" s="37"/>
      <c r="EVL46" s="37"/>
      <c r="EVM46" s="37"/>
      <c r="EVN46" s="37"/>
      <c r="EVO46" s="37"/>
      <c r="EVP46" s="37"/>
      <c r="EVQ46" s="37"/>
      <c r="EVR46" s="37"/>
      <c r="EVS46" s="37"/>
      <c r="EVT46" s="37"/>
      <c r="EVU46" s="37"/>
      <c r="EVV46" s="37"/>
      <c r="EVW46" s="37"/>
      <c r="EVX46" s="37"/>
      <c r="EVY46" s="37"/>
      <c r="EVZ46" s="37"/>
      <c r="EWA46" s="37"/>
      <c r="EWB46" s="37"/>
      <c r="EWC46" s="37"/>
      <c r="EWD46" s="37"/>
      <c r="EWE46" s="37"/>
      <c r="EWF46" s="37"/>
      <c r="EWG46" s="37"/>
      <c r="EWH46" s="37"/>
      <c r="EWI46" s="37"/>
      <c r="EWJ46" s="37"/>
      <c r="EWK46" s="37"/>
      <c r="EWL46" s="37"/>
      <c r="EWM46" s="37"/>
      <c r="EWN46" s="37"/>
      <c r="EWO46" s="37"/>
      <c r="EWP46" s="37"/>
      <c r="EWQ46" s="37"/>
      <c r="EWR46" s="37"/>
      <c r="EWS46" s="37"/>
      <c r="EWT46" s="37"/>
      <c r="EWU46" s="37"/>
      <c r="EWV46" s="37"/>
      <c r="EWW46" s="37"/>
      <c r="EWX46" s="37"/>
      <c r="EWY46" s="37"/>
      <c r="EWZ46" s="37"/>
      <c r="EXA46" s="37"/>
      <c r="EXB46" s="37"/>
      <c r="EXC46" s="37"/>
      <c r="EXD46" s="37"/>
      <c r="EXE46" s="37"/>
      <c r="EXF46" s="37"/>
      <c r="EXG46" s="37"/>
      <c r="EXH46" s="37"/>
      <c r="EXI46" s="37"/>
      <c r="EXJ46" s="37"/>
      <c r="EXK46" s="37"/>
      <c r="EXL46" s="37"/>
      <c r="EXM46" s="37"/>
      <c r="EXN46" s="37"/>
      <c r="EXO46" s="37"/>
      <c r="EXP46" s="37"/>
      <c r="EXQ46" s="37"/>
      <c r="EXR46" s="37"/>
      <c r="EXS46" s="37"/>
      <c r="EXT46" s="37"/>
      <c r="EXU46" s="37"/>
      <c r="EXV46" s="37"/>
      <c r="EXW46" s="37"/>
      <c r="EXX46" s="37"/>
      <c r="EXY46" s="37"/>
      <c r="EXZ46" s="37"/>
      <c r="EYA46" s="37"/>
      <c r="EYB46" s="37"/>
      <c r="EYC46" s="37"/>
      <c r="EYD46" s="37"/>
      <c r="EYE46" s="37"/>
      <c r="EYF46" s="37"/>
      <c r="EYG46" s="37"/>
      <c r="EYH46" s="37"/>
      <c r="EYI46" s="37"/>
      <c r="EYJ46" s="37"/>
      <c r="EYK46" s="37"/>
      <c r="EYL46" s="37"/>
      <c r="EYM46" s="37"/>
      <c r="EYN46" s="37"/>
      <c r="EYO46" s="37"/>
      <c r="EYP46" s="37"/>
      <c r="EYQ46" s="37"/>
      <c r="EYR46" s="37"/>
      <c r="EYS46" s="37"/>
      <c r="EYT46" s="37"/>
      <c r="EYU46" s="37"/>
      <c r="EYV46" s="37"/>
      <c r="EYW46" s="37"/>
      <c r="EYX46" s="37"/>
      <c r="EYY46" s="37"/>
      <c r="EYZ46" s="37"/>
      <c r="EZA46" s="37"/>
      <c r="EZB46" s="37"/>
      <c r="EZC46" s="37"/>
      <c r="EZD46" s="37"/>
      <c r="EZE46" s="37"/>
      <c r="EZF46" s="37"/>
      <c r="EZG46" s="37"/>
      <c r="EZH46" s="37"/>
      <c r="EZI46" s="37"/>
      <c r="EZJ46" s="37"/>
      <c r="EZK46" s="37"/>
      <c r="EZL46" s="37"/>
      <c r="EZM46" s="37"/>
      <c r="EZN46" s="37"/>
      <c r="EZO46" s="37"/>
      <c r="EZP46" s="37"/>
      <c r="EZQ46" s="37"/>
      <c r="EZR46" s="37"/>
      <c r="EZS46" s="37"/>
      <c r="EZT46" s="37"/>
      <c r="EZU46" s="37"/>
      <c r="EZV46" s="37"/>
      <c r="EZW46" s="37"/>
      <c r="EZX46" s="37"/>
      <c r="EZY46" s="37"/>
      <c r="EZZ46" s="37"/>
      <c r="FAA46" s="37"/>
      <c r="FAB46" s="37"/>
      <c r="FAC46" s="37"/>
      <c r="FAD46" s="37"/>
      <c r="FAE46" s="37"/>
      <c r="FAF46" s="37"/>
      <c r="FAG46" s="37"/>
      <c r="FAH46" s="37"/>
      <c r="FAI46" s="37"/>
      <c r="FAJ46" s="37"/>
      <c r="FAK46" s="37"/>
      <c r="FAL46" s="37"/>
      <c r="FAM46" s="37"/>
      <c r="FAN46" s="37"/>
      <c r="FAO46" s="37"/>
      <c r="FAP46" s="37"/>
      <c r="FAQ46" s="37"/>
      <c r="FAR46" s="37"/>
      <c r="FAS46" s="37"/>
      <c r="FAT46" s="37"/>
      <c r="FAU46" s="37"/>
      <c r="FAV46" s="37"/>
      <c r="FAW46" s="37"/>
      <c r="FAX46" s="37"/>
      <c r="FAY46" s="37"/>
      <c r="FAZ46" s="37"/>
      <c r="FBA46" s="37"/>
      <c r="FBB46" s="37"/>
      <c r="FBC46" s="37"/>
      <c r="FBD46" s="37"/>
      <c r="FBE46" s="37"/>
      <c r="FBF46" s="37"/>
      <c r="FBG46" s="37"/>
      <c r="FBH46" s="37"/>
      <c r="FBI46" s="37"/>
      <c r="FBJ46" s="37"/>
      <c r="FBK46" s="37"/>
      <c r="FBL46" s="37"/>
      <c r="FBM46" s="37"/>
      <c r="FBN46" s="37"/>
      <c r="FBO46" s="37"/>
      <c r="FBP46" s="37"/>
      <c r="FBQ46" s="37"/>
      <c r="FBR46" s="37"/>
      <c r="FBS46" s="37"/>
      <c r="FBT46" s="37"/>
      <c r="FBU46" s="37"/>
      <c r="FBV46" s="37"/>
      <c r="FBW46" s="37"/>
      <c r="FBX46" s="37"/>
      <c r="FBY46" s="37"/>
      <c r="FBZ46" s="37"/>
      <c r="FCA46" s="37"/>
      <c r="FCB46" s="37"/>
      <c r="FCC46" s="37"/>
      <c r="FCD46" s="37"/>
      <c r="FCE46" s="37"/>
      <c r="FCF46" s="37"/>
      <c r="FCG46" s="37"/>
      <c r="FCH46" s="37"/>
      <c r="FCI46" s="37"/>
      <c r="FCJ46" s="37"/>
      <c r="FCK46" s="37"/>
      <c r="FCL46" s="37"/>
      <c r="FCM46" s="37"/>
      <c r="FCN46" s="37"/>
      <c r="FCO46" s="37"/>
      <c r="FCP46" s="37"/>
      <c r="FCQ46" s="37"/>
      <c r="FCR46" s="37"/>
      <c r="FCS46" s="37"/>
      <c r="FCT46" s="37"/>
      <c r="FCU46" s="37"/>
      <c r="FCV46" s="37"/>
      <c r="FCW46" s="37"/>
      <c r="FCX46" s="37"/>
      <c r="FCY46" s="37"/>
      <c r="FCZ46" s="37"/>
      <c r="FDA46" s="37"/>
      <c r="FDB46" s="37"/>
      <c r="FDC46" s="37"/>
      <c r="FDD46" s="37"/>
      <c r="FDE46" s="37"/>
      <c r="FDF46" s="37"/>
      <c r="FDG46" s="37"/>
      <c r="FDH46" s="37"/>
      <c r="FDI46" s="37"/>
      <c r="FDJ46" s="37"/>
      <c r="FDK46" s="37"/>
      <c r="FDL46" s="37"/>
      <c r="FDM46" s="37"/>
      <c r="FDN46" s="37"/>
      <c r="FDO46" s="37"/>
      <c r="FDP46" s="37"/>
      <c r="FDQ46" s="37"/>
      <c r="FDR46" s="37"/>
      <c r="FDS46" s="37"/>
      <c r="FDT46" s="37"/>
      <c r="FDU46" s="37"/>
      <c r="FDV46" s="37"/>
      <c r="FDW46" s="37"/>
      <c r="FDX46" s="37"/>
      <c r="FDY46" s="37"/>
      <c r="FDZ46" s="37"/>
      <c r="FEA46" s="37"/>
      <c r="FEB46" s="37"/>
      <c r="FEC46" s="37"/>
      <c r="FED46" s="37"/>
      <c r="FEE46" s="37"/>
      <c r="FEF46" s="37"/>
      <c r="FEG46" s="37"/>
      <c r="FEH46" s="37"/>
      <c r="FEI46" s="37"/>
      <c r="FEJ46" s="37"/>
      <c r="FEK46" s="37"/>
      <c r="FEL46" s="37"/>
      <c r="FEM46" s="37"/>
      <c r="FEN46" s="37"/>
      <c r="FEO46" s="37"/>
      <c r="FEP46" s="37"/>
      <c r="FEQ46" s="37"/>
      <c r="FER46" s="37"/>
      <c r="FES46" s="37"/>
      <c r="FET46" s="37"/>
      <c r="FEU46" s="37"/>
      <c r="FEV46" s="37"/>
      <c r="FEW46" s="37"/>
      <c r="FEX46" s="37"/>
      <c r="FEY46" s="37"/>
      <c r="FEZ46" s="37"/>
      <c r="FFA46" s="37"/>
      <c r="FFB46" s="37"/>
      <c r="FFC46" s="37"/>
      <c r="FFD46" s="37"/>
      <c r="FFE46" s="37"/>
      <c r="FFF46" s="37"/>
      <c r="FFG46" s="37"/>
      <c r="FFH46" s="37"/>
      <c r="FFI46" s="37"/>
      <c r="FFJ46" s="37"/>
      <c r="FFK46" s="37"/>
      <c r="FFL46" s="37"/>
      <c r="FFM46" s="37"/>
      <c r="FFN46" s="37"/>
      <c r="FFO46" s="37"/>
      <c r="FFP46" s="37"/>
      <c r="FFQ46" s="37"/>
      <c r="FFR46" s="37"/>
      <c r="FFS46" s="37"/>
      <c r="FFT46" s="37"/>
      <c r="FFU46" s="37"/>
      <c r="FFV46" s="37"/>
      <c r="FFW46" s="37"/>
      <c r="FFX46" s="37"/>
      <c r="FFY46" s="37"/>
      <c r="FFZ46" s="37"/>
      <c r="FGA46" s="37"/>
      <c r="FGB46" s="37"/>
      <c r="FGC46" s="37"/>
      <c r="FGD46" s="37"/>
      <c r="FGE46" s="37"/>
      <c r="FGF46" s="37"/>
      <c r="FGG46" s="37"/>
      <c r="FGH46" s="37"/>
      <c r="FGI46" s="37"/>
      <c r="FGJ46" s="37"/>
      <c r="FGK46" s="37"/>
      <c r="FGL46" s="37"/>
      <c r="FGM46" s="37"/>
      <c r="FGN46" s="37"/>
      <c r="FGO46" s="37"/>
      <c r="FGP46" s="37"/>
      <c r="FGQ46" s="37"/>
      <c r="FGR46" s="37"/>
      <c r="FGS46" s="37"/>
      <c r="FGT46" s="37"/>
      <c r="FGU46" s="37"/>
      <c r="FGV46" s="37"/>
      <c r="FGW46" s="37"/>
      <c r="FGX46" s="37"/>
      <c r="FGY46" s="37"/>
      <c r="FGZ46" s="37"/>
      <c r="FHA46" s="37"/>
      <c r="FHB46" s="37"/>
      <c r="FHC46" s="37"/>
      <c r="FHD46" s="37"/>
      <c r="FHE46" s="37"/>
      <c r="FHF46" s="37"/>
      <c r="FHG46" s="37"/>
      <c r="FHH46" s="37"/>
      <c r="FHI46" s="37"/>
      <c r="FHJ46" s="37"/>
      <c r="FHK46" s="37"/>
      <c r="FHL46" s="37"/>
      <c r="FHM46" s="37"/>
      <c r="FHN46" s="37"/>
      <c r="FHO46" s="37"/>
      <c r="FHP46" s="37"/>
      <c r="FHQ46" s="37"/>
      <c r="FHR46" s="37"/>
      <c r="FHS46" s="37"/>
      <c r="FHT46" s="37"/>
      <c r="FHU46" s="37"/>
      <c r="FHV46" s="37"/>
      <c r="FHW46" s="37"/>
      <c r="FHX46" s="37"/>
      <c r="FHY46" s="37"/>
      <c r="FHZ46" s="37"/>
      <c r="FIA46" s="37"/>
      <c r="FIB46" s="37"/>
      <c r="FIC46" s="37"/>
      <c r="FID46" s="37"/>
      <c r="FIE46" s="37"/>
      <c r="FIF46" s="37"/>
      <c r="FIG46" s="37"/>
      <c r="FIH46" s="37"/>
      <c r="FII46" s="37"/>
      <c r="FIJ46" s="37"/>
      <c r="FIK46" s="37"/>
      <c r="FIL46" s="37"/>
      <c r="FIM46" s="37"/>
      <c r="FIN46" s="37"/>
      <c r="FIO46" s="37"/>
      <c r="FIP46" s="37"/>
      <c r="FIQ46" s="37"/>
      <c r="FIR46" s="37"/>
      <c r="FIS46" s="37"/>
      <c r="FIT46" s="37"/>
      <c r="FIU46" s="37"/>
      <c r="FIV46" s="37"/>
      <c r="FIW46" s="37"/>
      <c r="FIX46" s="37"/>
      <c r="FIY46" s="37"/>
      <c r="FIZ46" s="37"/>
      <c r="FJA46" s="37"/>
      <c r="FJB46" s="37"/>
      <c r="FJC46" s="37"/>
      <c r="FJD46" s="37"/>
      <c r="FJE46" s="37"/>
      <c r="FJF46" s="37"/>
      <c r="FJG46" s="37"/>
      <c r="FJH46" s="37"/>
      <c r="FJI46" s="37"/>
      <c r="FJJ46" s="37"/>
      <c r="FJK46" s="37"/>
      <c r="FJL46" s="37"/>
      <c r="FJM46" s="37"/>
      <c r="FJN46" s="37"/>
      <c r="FJO46" s="37"/>
      <c r="FJP46" s="37"/>
      <c r="FJQ46" s="37"/>
      <c r="FJR46" s="37"/>
      <c r="FJS46" s="37"/>
      <c r="FJT46" s="37"/>
      <c r="FJU46" s="37"/>
      <c r="FJV46" s="37"/>
      <c r="FJW46" s="37"/>
      <c r="FJX46" s="37"/>
      <c r="FJY46" s="37"/>
      <c r="FJZ46" s="37"/>
      <c r="FKA46" s="37"/>
      <c r="FKB46" s="37"/>
      <c r="FKC46" s="37"/>
      <c r="FKD46" s="37"/>
      <c r="FKE46" s="37"/>
      <c r="FKF46" s="37"/>
      <c r="FKG46" s="37"/>
      <c r="FKH46" s="37"/>
      <c r="FKI46" s="37"/>
      <c r="FKJ46" s="37"/>
      <c r="FKK46" s="37"/>
      <c r="FKL46" s="37"/>
      <c r="FKM46" s="37"/>
      <c r="FKN46" s="37"/>
      <c r="FKO46" s="37"/>
      <c r="FKP46" s="37"/>
      <c r="FKQ46" s="37"/>
      <c r="FKR46" s="37"/>
      <c r="FKS46" s="37"/>
      <c r="FKT46" s="37"/>
      <c r="FKU46" s="37"/>
      <c r="FKV46" s="37"/>
      <c r="FKW46" s="37"/>
      <c r="FKX46" s="37"/>
      <c r="FKY46" s="37"/>
      <c r="FKZ46" s="37"/>
      <c r="FLA46" s="37"/>
      <c r="FLB46" s="37"/>
      <c r="FLC46" s="37"/>
      <c r="FLD46" s="37"/>
      <c r="FLE46" s="37"/>
      <c r="FLF46" s="37"/>
      <c r="FLG46" s="37"/>
      <c r="FLH46" s="37"/>
      <c r="FLI46" s="37"/>
      <c r="FLJ46" s="37"/>
      <c r="FLK46" s="37"/>
      <c r="FLL46" s="37"/>
      <c r="FLM46" s="37"/>
      <c r="FLN46" s="37"/>
      <c r="FLO46" s="37"/>
      <c r="FLP46" s="37"/>
      <c r="FLQ46" s="37"/>
      <c r="FLR46" s="37"/>
      <c r="FLS46" s="37"/>
      <c r="FLT46" s="37"/>
      <c r="FLU46" s="37"/>
      <c r="FLV46" s="37"/>
      <c r="FLW46" s="37"/>
      <c r="FLX46" s="37"/>
      <c r="FLY46" s="37"/>
      <c r="FLZ46" s="37"/>
      <c r="FMA46" s="37"/>
      <c r="FMB46" s="37"/>
      <c r="FMC46" s="37"/>
      <c r="FMD46" s="37"/>
      <c r="FME46" s="37"/>
      <c r="FMF46" s="37"/>
      <c r="FMG46" s="37"/>
      <c r="FMH46" s="37"/>
      <c r="FMI46" s="37"/>
      <c r="FMJ46" s="37"/>
      <c r="FMK46" s="37"/>
      <c r="FML46" s="37"/>
      <c r="FMM46" s="37"/>
      <c r="FMN46" s="37"/>
      <c r="FMO46" s="37"/>
      <c r="FMP46" s="37"/>
      <c r="FMQ46" s="37"/>
      <c r="FMR46" s="37"/>
      <c r="FMS46" s="37"/>
      <c r="FMT46" s="37"/>
      <c r="FMU46" s="37"/>
      <c r="FMV46" s="37"/>
      <c r="FMW46" s="37"/>
      <c r="FMX46" s="37"/>
      <c r="FMY46" s="37"/>
      <c r="FMZ46" s="37"/>
      <c r="FNA46" s="37"/>
      <c r="FNB46" s="37"/>
      <c r="FNC46" s="37"/>
      <c r="FND46" s="37"/>
      <c r="FNE46" s="37"/>
      <c r="FNF46" s="37"/>
      <c r="FNG46" s="37"/>
      <c r="FNH46" s="37"/>
      <c r="FNI46" s="37"/>
      <c r="FNJ46" s="37"/>
      <c r="FNK46" s="37"/>
      <c r="FNL46" s="37"/>
      <c r="FNM46" s="37"/>
      <c r="FNN46" s="37"/>
      <c r="FNO46" s="37"/>
      <c r="FNP46" s="37"/>
      <c r="FNQ46" s="37"/>
      <c r="FNR46" s="37"/>
      <c r="FNS46" s="37"/>
      <c r="FNT46" s="37"/>
      <c r="FNU46" s="37"/>
      <c r="FNV46" s="37"/>
      <c r="FNW46" s="37"/>
      <c r="FNX46" s="37"/>
      <c r="FNY46" s="37"/>
      <c r="FNZ46" s="37"/>
      <c r="FOA46" s="37"/>
      <c r="FOB46" s="37"/>
      <c r="FOC46" s="37"/>
      <c r="FOD46" s="37"/>
      <c r="FOE46" s="37"/>
      <c r="FOF46" s="37"/>
      <c r="FOG46" s="37"/>
      <c r="FOH46" s="37"/>
      <c r="FOI46" s="37"/>
      <c r="FOJ46" s="37"/>
      <c r="FOK46" s="37"/>
      <c r="FOL46" s="37"/>
      <c r="FOM46" s="37"/>
      <c r="FON46" s="37"/>
      <c r="FOO46" s="37"/>
      <c r="FOP46" s="37"/>
      <c r="FOQ46" s="37"/>
      <c r="FOR46" s="37"/>
      <c r="FOS46" s="37"/>
      <c r="FOT46" s="37"/>
      <c r="FOU46" s="37"/>
      <c r="FOV46" s="37"/>
      <c r="FOW46" s="37"/>
      <c r="FOX46" s="37"/>
      <c r="FOY46" s="37"/>
      <c r="FOZ46" s="37"/>
      <c r="FPA46" s="37"/>
      <c r="FPB46" s="37"/>
      <c r="FPC46" s="37"/>
      <c r="FPD46" s="37"/>
      <c r="FPE46" s="37"/>
      <c r="FPF46" s="37"/>
      <c r="FPG46" s="37"/>
      <c r="FPH46" s="37"/>
      <c r="FPI46" s="37"/>
      <c r="FPJ46" s="37"/>
      <c r="FPK46" s="37"/>
      <c r="FPL46" s="37"/>
      <c r="FPM46" s="37"/>
      <c r="FPN46" s="37"/>
      <c r="FPO46" s="37"/>
      <c r="FPP46" s="37"/>
      <c r="FPQ46" s="37"/>
      <c r="FPR46" s="37"/>
      <c r="FPS46" s="37"/>
      <c r="FPT46" s="37"/>
      <c r="FPU46" s="37"/>
      <c r="FPV46" s="37"/>
      <c r="FPW46" s="37"/>
      <c r="FPX46" s="37"/>
      <c r="FPY46" s="37"/>
      <c r="FPZ46" s="37"/>
      <c r="FQA46" s="37"/>
      <c r="FQB46" s="37"/>
      <c r="FQC46" s="37"/>
      <c r="FQD46" s="37"/>
      <c r="FQE46" s="37"/>
      <c r="FQF46" s="37"/>
      <c r="FQG46" s="37"/>
      <c r="FQH46" s="37"/>
      <c r="FQI46" s="37"/>
      <c r="FQJ46" s="37"/>
      <c r="FQK46" s="37"/>
      <c r="FQL46" s="37"/>
      <c r="FQM46" s="37"/>
      <c r="FQN46" s="37"/>
      <c r="FQO46" s="37"/>
      <c r="FQP46" s="37"/>
      <c r="FQQ46" s="37"/>
      <c r="FQR46" s="37"/>
      <c r="FQS46" s="37"/>
      <c r="FQT46" s="37"/>
      <c r="FQU46" s="37"/>
      <c r="FQV46" s="37"/>
      <c r="FQW46" s="37"/>
      <c r="FQX46" s="37"/>
      <c r="FQY46" s="37"/>
      <c r="FQZ46" s="37"/>
      <c r="FRA46" s="37"/>
      <c r="FRB46" s="37"/>
      <c r="FRC46" s="37"/>
      <c r="FRD46" s="37"/>
      <c r="FRE46" s="37"/>
      <c r="FRF46" s="37"/>
      <c r="FRG46" s="37"/>
      <c r="FRH46" s="37"/>
      <c r="FRI46" s="37"/>
      <c r="FRJ46" s="37"/>
      <c r="FRK46" s="37"/>
      <c r="FRL46" s="37"/>
      <c r="FRM46" s="37"/>
      <c r="FRN46" s="37"/>
      <c r="FRO46" s="37"/>
      <c r="FRP46" s="37"/>
      <c r="FRQ46" s="37"/>
      <c r="FRR46" s="37"/>
      <c r="FRS46" s="37"/>
      <c r="FRT46" s="37"/>
      <c r="FRU46" s="37"/>
      <c r="FRV46" s="37"/>
      <c r="FRW46" s="37"/>
      <c r="FRX46" s="37"/>
      <c r="FRY46" s="37"/>
      <c r="FRZ46" s="37"/>
      <c r="FSA46" s="37"/>
      <c r="FSB46" s="37"/>
      <c r="FSC46" s="37"/>
      <c r="FSD46" s="37"/>
      <c r="FSE46" s="37"/>
      <c r="FSF46" s="37"/>
      <c r="FSG46" s="37"/>
      <c r="FSH46" s="37"/>
      <c r="FSI46" s="37"/>
      <c r="FSJ46" s="37"/>
      <c r="FSK46" s="37"/>
      <c r="FSL46" s="37"/>
      <c r="FSM46" s="37"/>
      <c r="FSN46" s="37"/>
      <c r="FSO46" s="37"/>
      <c r="FSP46" s="37"/>
      <c r="FSQ46" s="37"/>
      <c r="FSR46" s="37"/>
      <c r="FSS46" s="37"/>
      <c r="FST46" s="37"/>
      <c r="FSU46" s="37"/>
      <c r="FSV46" s="37"/>
      <c r="FSW46" s="37"/>
      <c r="FSX46" s="37"/>
      <c r="FSY46" s="37"/>
      <c r="FSZ46" s="37"/>
      <c r="FTA46" s="37"/>
      <c r="FTB46" s="37"/>
      <c r="FTC46" s="37"/>
      <c r="FTD46" s="37"/>
      <c r="FTE46" s="37"/>
      <c r="FTF46" s="37"/>
      <c r="FTG46" s="37"/>
      <c r="FTH46" s="37"/>
      <c r="FTI46" s="37"/>
      <c r="FTJ46" s="37"/>
      <c r="FTK46" s="37"/>
      <c r="FTL46" s="37"/>
      <c r="FTM46" s="37"/>
      <c r="FTN46" s="37"/>
      <c r="FTO46" s="37"/>
      <c r="FTP46" s="37"/>
      <c r="FTQ46" s="37"/>
      <c r="FTR46" s="37"/>
      <c r="FTS46" s="37"/>
      <c r="FTT46" s="37"/>
      <c r="FTU46" s="37"/>
      <c r="FTV46" s="37"/>
      <c r="FTW46" s="37"/>
      <c r="FTX46" s="37"/>
      <c r="FTY46" s="37"/>
      <c r="FTZ46" s="37"/>
      <c r="FUA46" s="37"/>
      <c r="FUB46" s="37"/>
      <c r="FUC46" s="37"/>
      <c r="FUD46" s="37"/>
      <c r="FUE46" s="37"/>
      <c r="FUF46" s="37"/>
      <c r="FUG46" s="37"/>
      <c r="FUH46" s="37"/>
      <c r="FUI46" s="37"/>
      <c r="FUJ46" s="37"/>
      <c r="FUK46" s="37"/>
      <c r="FUL46" s="37"/>
      <c r="FUM46" s="37"/>
      <c r="FUN46" s="37"/>
      <c r="FUO46" s="37"/>
      <c r="FUP46" s="37"/>
      <c r="FUQ46" s="37"/>
      <c r="FUR46" s="37"/>
      <c r="FUS46" s="37"/>
      <c r="FUT46" s="37"/>
      <c r="FUU46" s="37"/>
      <c r="FUV46" s="37"/>
      <c r="FUW46" s="37"/>
      <c r="FUX46" s="37"/>
      <c r="FUY46" s="37"/>
      <c r="FUZ46" s="37"/>
      <c r="FVA46" s="37"/>
      <c r="FVB46" s="37"/>
      <c r="FVC46" s="37"/>
      <c r="FVD46" s="37"/>
      <c r="FVE46" s="37"/>
      <c r="FVF46" s="37"/>
      <c r="FVG46" s="37"/>
      <c r="FVH46" s="37"/>
      <c r="FVI46" s="37"/>
      <c r="FVJ46" s="37"/>
      <c r="FVK46" s="37"/>
      <c r="FVL46" s="37"/>
      <c r="FVM46" s="37"/>
      <c r="FVN46" s="37"/>
      <c r="FVO46" s="37"/>
      <c r="FVP46" s="37"/>
      <c r="FVQ46" s="37"/>
      <c r="FVR46" s="37"/>
      <c r="FVS46" s="37"/>
      <c r="FVT46" s="37"/>
      <c r="FVU46" s="37"/>
      <c r="FVV46" s="37"/>
      <c r="FVW46" s="37"/>
      <c r="FVX46" s="37"/>
      <c r="FVY46" s="37"/>
      <c r="FVZ46" s="37"/>
      <c r="FWA46" s="37"/>
      <c r="FWB46" s="37"/>
      <c r="FWC46" s="37"/>
      <c r="FWD46" s="37"/>
      <c r="FWE46" s="37"/>
      <c r="FWF46" s="37"/>
      <c r="FWG46" s="37"/>
      <c r="FWH46" s="37"/>
      <c r="FWI46" s="37"/>
      <c r="FWJ46" s="37"/>
      <c r="FWK46" s="37"/>
      <c r="FWL46" s="37"/>
      <c r="FWM46" s="37"/>
      <c r="FWN46" s="37"/>
      <c r="FWO46" s="37"/>
      <c r="FWP46" s="37"/>
      <c r="FWQ46" s="37"/>
      <c r="FWR46" s="37"/>
      <c r="FWS46" s="37"/>
      <c r="FWT46" s="37"/>
      <c r="FWU46" s="37"/>
      <c r="FWV46" s="37"/>
      <c r="FWW46" s="37"/>
      <c r="FWX46" s="37"/>
      <c r="FWY46" s="37"/>
      <c r="FWZ46" s="37"/>
      <c r="FXA46" s="37"/>
      <c r="FXB46" s="37"/>
      <c r="FXC46" s="37"/>
      <c r="FXD46" s="37"/>
      <c r="FXE46" s="37"/>
      <c r="FXF46" s="37"/>
      <c r="FXG46" s="37"/>
      <c r="FXH46" s="37"/>
      <c r="FXI46" s="37"/>
      <c r="FXJ46" s="37"/>
      <c r="FXK46" s="37"/>
      <c r="FXL46" s="37"/>
      <c r="FXM46" s="37"/>
      <c r="FXN46" s="37"/>
      <c r="FXO46" s="37"/>
      <c r="FXP46" s="37"/>
      <c r="FXQ46" s="37"/>
      <c r="FXR46" s="37"/>
      <c r="FXS46" s="37"/>
      <c r="FXT46" s="37"/>
      <c r="FXU46" s="37"/>
      <c r="FXV46" s="37"/>
      <c r="FXW46" s="37"/>
      <c r="FXX46" s="37"/>
      <c r="FXY46" s="37"/>
      <c r="FXZ46" s="37"/>
      <c r="FYA46" s="37"/>
      <c r="FYB46" s="37"/>
      <c r="FYC46" s="37"/>
      <c r="FYD46" s="37"/>
      <c r="FYE46" s="37"/>
      <c r="FYF46" s="37"/>
      <c r="FYG46" s="37"/>
      <c r="FYH46" s="37"/>
      <c r="FYI46" s="37"/>
      <c r="FYJ46" s="37"/>
      <c r="FYK46" s="37"/>
      <c r="FYL46" s="37"/>
      <c r="FYM46" s="37"/>
      <c r="FYN46" s="37"/>
      <c r="FYO46" s="37"/>
      <c r="FYP46" s="37"/>
      <c r="FYQ46" s="37"/>
      <c r="FYR46" s="37"/>
      <c r="FYS46" s="37"/>
      <c r="FYT46" s="37"/>
      <c r="FYU46" s="37"/>
      <c r="FYV46" s="37"/>
      <c r="FYW46" s="37"/>
      <c r="FYX46" s="37"/>
      <c r="FYY46" s="37"/>
      <c r="FYZ46" s="37"/>
      <c r="FZA46" s="37"/>
      <c r="FZB46" s="37"/>
      <c r="FZC46" s="37"/>
      <c r="FZD46" s="37"/>
      <c r="FZE46" s="37"/>
      <c r="FZF46" s="37"/>
      <c r="FZG46" s="37"/>
      <c r="FZH46" s="37"/>
      <c r="FZI46" s="37"/>
      <c r="FZJ46" s="37"/>
      <c r="FZK46" s="37"/>
      <c r="FZL46" s="37"/>
      <c r="FZM46" s="37"/>
      <c r="FZN46" s="37"/>
      <c r="FZO46" s="37"/>
      <c r="FZP46" s="37"/>
      <c r="FZQ46" s="37"/>
      <c r="FZR46" s="37"/>
      <c r="FZS46" s="37"/>
      <c r="FZT46" s="37"/>
      <c r="FZU46" s="37"/>
      <c r="FZV46" s="37"/>
      <c r="FZW46" s="37"/>
      <c r="FZX46" s="37"/>
      <c r="FZY46" s="37"/>
      <c r="FZZ46" s="37"/>
      <c r="GAA46" s="37"/>
      <c r="GAB46" s="37"/>
      <c r="GAC46" s="37"/>
      <c r="GAD46" s="37"/>
      <c r="GAE46" s="37"/>
      <c r="GAF46" s="37"/>
      <c r="GAG46" s="37"/>
      <c r="GAH46" s="37"/>
      <c r="GAI46" s="37"/>
      <c r="GAJ46" s="37"/>
      <c r="GAK46" s="37"/>
      <c r="GAL46" s="37"/>
      <c r="GAM46" s="37"/>
      <c r="GAN46" s="37"/>
      <c r="GAO46" s="37"/>
      <c r="GAP46" s="37"/>
      <c r="GAQ46" s="37"/>
      <c r="GAR46" s="37"/>
      <c r="GAS46" s="37"/>
      <c r="GAT46" s="37"/>
      <c r="GAU46" s="37"/>
      <c r="GAV46" s="37"/>
      <c r="GAW46" s="37"/>
      <c r="GAX46" s="37"/>
      <c r="GAY46" s="37"/>
      <c r="GAZ46" s="37"/>
      <c r="GBA46" s="37"/>
      <c r="GBB46" s="37"/>
      <c r="GBC46" s="37"/>
      <c r="GBD46" s="37"/>
      <c r="GBE46" s="37"/>
      <c r="GBF46" s="37"/>
      <c r="GBG46" s="37"/>
      <c r="GBH46" s="37"/>
      <c r="GBI46" s="37"/>
      <c r="GBJ46" s="37"/>
      <c r="GBK46" s="37"/>
      <c r="GBL46" s="37"/>
      <c r="GBM46" s="37"/>
      <c r="GBN46" s="37"/>
      <c r="GBO46" s="37"/>
      <c r="GBP46" s="37"/>
      <c r="GBQ46" s="37"/>
      <c r="GBR46" s="37"/>
      <c r="GBS46" s="37"/>
      <c r="GBT46" s="37"/>
      <c r="GBU46" s="37"/>
      <c r="GBV46" s="37"/>
      <c r="GBW46" s="37"/>
      <c r="GBX46" s="37"/>
      <c r="GBY46" s="37"/>
      <c r="GBZ46" s="37"/>
      <c r="GCA46" s="37"/>
      <c r="GCB46" s="37"/>
      <c r="GCC46" s="37"/>
      <c r="GCD46" s="37"/>
      <c r="GCE46" s="37"/>
      <c r="GCF46" s="37"/>
      <c r="GCG46" s="37"/>
      <c r="GCH46" s="37"/>
      <c r="GCI46" s="37"/>
      <c r="GCJ46" s="37"/>
      <c r="GCK46" s="37"/>
      <c r="GCL46" s="37"/>
      <c r="GCM46" s="37"/>
      <c r="GCN46" s="37"/>
      <c r="GCO46" s="37"/>
      <c r="GCP46" s="37"/>
      <c r="GCQ46" s="37"/>
      <c r="GCR46" s="37"/>
      <c r="GCS46" s="37"/>
      <c r="GCT46" s="37"/>
      <c r="GCU46" s="37"/>
      <c r="GCV46" s="37"/>
      <c r="GCW46" s="37"/>
      <c r="GCX46" s="37"/>
      <c r="GCY46" s="37"/>
      <c r="GCZ46" s="37"/>
      <c r="GDA46" s="37"/>
      <c r="GDB46" s="37"/>
      <c r="GDC46" s="37"/>
      <c r="GDD46" s="37"/>
      <c r="GDE46" s="37"/>
      <c r="GDF46" s="37"/>
      <c r="GDG46" s="37"/>
      <c r="GDH46" s="37"/>
      <c r="GDI46" s="37"/>
      <c r="GDJ46" s="37"/>
      <c r="GDK46" s="37"/>
      <c r="GDL46" s="37"/>
      <c r="GDM46" s="37"/>
      <c r="GDN46" s="37"/>
      <c r="GDO46" s="37"/>
      <c r="GDP46" s="37"/>
      <c r="GDQ46" s="37"/>
      <c r="GDR46" s="37"/>
      <c r="GDS46" s="37"/>
      <c r="GDT46" s="37"/>
      <c r="GDU46" s="37"/>
      <c r="GDV46" s="37"/>
      <c r="GDW46" s="37"/>
      <c r="GDX46" s="37"/>
      <c r="GDY46" s="37"/>
      <c r="GDZ46" s="37"/>
      <c r="GEA46" s="37"/>
      <c r="GEB46" s="37"/>
      <c r="GEC46" s="37"/>
      <c r="GED46" s="37"/>
      <c r="GEE46" s="37"/>
      <c r="GEF46" s="37"/>
      <c r="GEG46" s="37"/>
      <c r="GEH46" s="37"/>
      <c r="GEI46" s="37"/>
      <c r="GEJ46" s="37"/>
      <c r="GEK46" s="37"/>
      <c r="GEL46" s="37"/>
      <c r="GEM46" s="37"/>
      <c r="GEN46" s="37"/>
      <c r="GEO46" s="37"/>
      <c r="GEP46" s="37"/>
      <c r="GEQ46" s="37"/>
      <c r="GER46" s="37"/>
      <c r="GES46" s="37"/>
      <c r="GET46" s="37"/>
      <c r="GEU46" s="37"/>
      <c r="GEV46" s="37"/>
      <c r="GEW46" s="37"/>
      <c r="GEX46" s="37"/>
      <c r="GEY46" s="37"/>
      <c r="GEZ46" s="37"/>
      <c r="GFA46" s="37"/>
      <c r="GFB46" s="37"/>
      <c r="GFC46" s="37"/>
      <c r="GFD46" s="37"/>
      <c r="GFE46" s="37"/>
      <c r="GFF46" s="37"/>
      <c r="GFG46" s="37"/>
      <c r="GFH46" s="37"/>
      <c r="GFI46" s="37"/>
      <c r="GFJ46" s="37"/>
      <c r="GFK46" s="37"/>
      <c r="GFL46" s="37"/>
      <c r="GFM46" s="37"/>
      <c r="GFN46" s="37"/>
      <c r="GFO46" s="37"/>
      <c r="GFP46" s="37"/>
      <c r="GFQ46" s="37"/>
      <c r="GFR46" s="37"/>
      <c r="GFS46" s="37"/>
      <c r="GFT46" s="37"/>
      <c r="GFU46" s="37"/>
      <c r="GFV46" s="37"/>
      <c r="GFW46" s="37"/>
      <c r="GFX46" s="37"/>
      <c r="GFY46" s="37"/>
      <c r="GFZ46" s="37"/>
      <c r="GGA46" s="37"/>
      <c r="GGB46" s="37"/>
      <c r="GGC46" s="37"/>
      <c r="GGD46" s="37"/>
      <c r="GGE46" s="37"/>
      <c r="GGF46" s="37"/>
      <c r="GGG46" s="37"/>
      <c r="GGH46" s="37"/>
      <c r="GGI46" s="37"/>
      <c r="GGJ46" s="37"/>
      <c r="GGK46" s="37"/>
      <c r="GGL46" s="37"/>
      <c r="GGM46" s="37"/>
      <c r="GGN46" s="37"/>
      <c r="GGO46" s="37"/>
      <c r="GGP46" s="37"/>
      <c r="GGQ46" s="37"/>
      <c r="GGR46" s="37"/>
      <c r="GGS46" s="37"/>
      <c r="GGT46" s="37"/>
      <c r="GGU46" s="37"/>
      <c r="GGV46" s="37"/>
      <c r="GGW46" s="37"/>
      <c r="GGX46" s="37"/>
      <c r="GGY46" s="37"/>
      <c r="GGZ46" s="37"/>
      <c r="GHA46" s="37"/>
      <c r="GHB46" s="37"/>
      <c r="GHC46" s="37"/>
      <c r="GHD46" s="37"/>
      <c r="GHE46" s="37"/>
      <c r="GHF46" s="37"/>
      <c r="GHG46" s="37"/>
      <c r="GHH46" s="37"/>
      <c r="GHI46" s="37"/>
      <c r="GHJ46" s="37"/>
      <c r="GHK46" s="37"/>
      <c r="GHL46" s="37"/>
      <c r="GHM46" s="37"/>
      <c r="GHN46" s="37"/>
      <c r="GHO46" s="37"/>
      <c r="GHP46" s="37"/>
      <c r="GHQ46" s="37"/>
      <c r="GHR46" s="37"/>
      <c r="GHS46" s="37"/>
      <c r="GHT46" s="37"/>
      <c r="GHU46" s="37"/>
      <c r="GHV46" s="37"/>
      <c r="GHW46" s="37"/>
      <c r="GHX46" s="37"/>
      <c r="GHY46" s="37"/>
      <c r="GHZ46" s="37"/>
      <c r="GIA46" s="37"/>
      <c r="GIB46" s="37"/>
      <c r="GIC46" s="37"/>
      <c r="GID46" s="37"/>
      <c r="GIE46" s="37"/>
      <c r="GIF46" s="37"/>
      <c r="GIG46" s="37"/>
      <c r="GIH46" s="37"/>
      <c r="GII46" s="37"/>
      <c r="GIJ46" s="37"/>
      <c r="GIK46" s="37"/>
      <c r="GIL46" s="37"/>
      <c r="GIM46" s="37"/>
      <c r="GIN46" s="37"/>
      <c r="GIO46" s="37"/>
      <c r="GIP46" s="37"/>
      <c r="GIQ46" s="37"/>
      <c r="GIR46" s="37"/>
      <c r="GIS46" s="37"/>
      <c r="GIT46" s="37"/>
      <c r="GIU46" s="37"/>
      <c r="GIV46" s="37"/>
      <c r="GIW46" s="37"/>
      <c r="GIX46" s="37"/>
      <c r="GIY46" s="37"/>
      <c r="GIZ46" s="37"/>
      <c r="GJA46" s="37"/>
      <c r="GJB46" s="37"/>
      <c r="GJC46" s="37"/>
      <c r="GJD46" s="37"/>
      <c r="GJE46" s="37"/>
      <c r="GJF46" s="37"/>
      <c r="GJG46" s="37"/>
      <c r="GJH46" s="37"/>
      <c r="GJI46" s="37"/>
      <c r="GJJ46" s="37"/>
      <c r="GJK46" s="37"/>
      <c r="GJL46" s="37"/>
      <c r="GJM46" s="37"/>
      <c r="GJN46" s="37"/>
      <c r="GJO46" s="37"/>
      <c r="GJP46" s="37"/>
      <c r="GJQ46" s="37"/>
      <c r="GJR46" s="37"/>
      <c r="GJS46" s="37"/>
      <c r="GJT46" s="37"/>
      <c r="GJU46" s="37"/>
      <c r="GJV46" s="37"/>
      <c r="GJW46" s="37"/>
      <c r="GJX46" s="37"/>
      <c r="GJY46" s="37"/>
      <c r="GJZ46" s="37"/>
      <c r="GKA46" s="37"/>
      <c r="GKB46" s="37"/>
      <c r="GKC46" s="37"/>
      <c r="GKD46" s="37"/>
      <c r="GKE46" s="37"/>
      <c r="GKF46" s="37"/>
      <c r="GKG46" s="37"/>
      <c r="GKH46" s="37"/>
      <c r="GKI46" s="37"/>
      <c r="GKJ46" s="37"/>
      <c r="GKK46" s="37"/>
      <c r="GKL46" s="37"/>
      <c r="GKM46" s="37"/>
      <c r="GKN46" s="37"/>
      <c r="GKO46" s="37"/>
      <c r="GKP46" s="37"/>
      <c r="GKQ46" s="37"/>
      <c r="GKR46" s="37"/>
      <c r="GKS46" s="37"/>
      <c r="GKT46" s="37"/>
      <c r="GKU46" s="37"/>
      <c r="GKV46" s="37"/>
      <c r="GKW46" s="37"/>
      <c r="GKX46" s="37"/>
      <c r="GKY46" s="37"/>
      <c r="GKZ46" s="37"/>
      <c r="GLA46" s="37"/>
      <c r="GLB46" s="37"/>
      <c r="GLC46" s="37"/>
      <c r="GLD46" s="37"/>
      <c r="GLE46" s="37"/>
      <c r="GLF46" s="37"/>
      <c r="GLG46" s="37"/>
      <c r="GLH46" s="37"/>
      <c r="GLI46" s="37"/>
      <c r="GLJ46" s="37"/>
      <c r="GLK46" s="37"/>
      <c r="GLL46" s="37"/>
      <c r="GLM46" s="37"/>
      <c r="GLN46" s="37"/>
      <c r="GLO46" s="37"/>
      <c r="GLP46" s="37"/>
      <c r="GLQ46" s="37"/>
      <c r="GLR46" s="37"/>
      <c r="GLS46" s="37"/>
      <c r="GLT46" s="37"/>
      <c r="GLU46" s="37"/>
      <c r="GLV46" s="37"/>
      <c r="GLW46" s="37"/>
      <c r="GLX46" s="37"/>
      <c r="GLY46" s="37"/>
      <c r="GLZ46" s="37"/>
      <c r="GMA46" s="37"/>
      <c r="GMB46" s="37"/>
      <c r="GMC46" s="37"/>
      <c r="GMD46" s="37"/>
      <c r="GME46" s="37"/>
      <c r="GMF46" s="37"/>
      <c r="GMG46" s="37"/>
      <c r="GMH46" s="37"/>
      <c r="GMI46" s="37"/>
      <c r="GMJ46" s="37"/>
      <c r="GMK46" s="37"/>
      <c r="GML46" s="37"/>
      <c r="GMM46" s="37"/>
      <c r="GMN46" s="37"/>
      <c r="GMO46" s="37"/>
      <c r="GMP46" s="37"/>
      <c r="GMQ46" s="37"/>
      <c r="GMR46" s="37"/>
      <c r="GMS46" s="37"/>
      <c r="GMT46" s="37"/>
      <c r="GMU46" s="37"/>
      <c r="GMV46" s="37"/>
      <c r="GMW46" s="37"/>
      <c r="GMX46" s="37"/>
      <c r="GMY46" s="37"/>
      <c r="GMZ46" s="37"/>
      <c r="GNA46" s="37"/>
      <c r="GNB46" s="37"/>
      <c r="GNC46" s="37"/>
      <c r="GND46" s="37"/>
      <c r="GNE46" s="37"/>
      <c r="GNF46" s="37"/>
      <c r="GNG46" s="37"/>
      <c r="GNH46" s="37"/>
      <c r="GNI46" s="37"/>
      <c r="GNJ46" s="37"/>
      <c r="GNK46" s="37"/>
      <c r="GNL46" s="37"/>
      <c r="GNM46" s="37"/>
      <c r="GNN46" s="37"/>
      <c r="GNO46" s="37"/>
      <c r="GNP46" s="37"/>
      <c r="GNQ46" s="37"/>
      <c r="GNR46" s="37"/>
      <c r="GNS46" s="37"/>
      <c r="GNT46" s="37"/>
      <c r="GNU46" s="37"/>
      <c r="GNV46" s="37"/>
      <c r="GNW46" s="37"/>
      <c r="GNX46" s="37"/>
      <c r="GNY46" s="37"/>
      <c r="GNZ46" s="37"/>
      <c r="GOA46" s="37"/>
      <c r="GOB46" s="37"/>
      <c r="GOC46" s="37"/>
      <c r="GOD46" s="37"/>
      <c r="GOE46" s="37"/>
      <c r="GOF46" s="37"/>
      <c r="GOG46" s="37"/>
      <c r="GOH46" s="37"/>
      <c r="GOI46" s="37"/>
      <c r="GOJ46" s="37"/>
      <c r="GOK46" s="37"/>
      <c r="GOL46" s="37"/>
      <c r="GOM46" s="37"/>
      <c r="GON46" s="37"/>
      <c r="GOO46" s="37"/>
      <c r="GOP46" s="37"/>
      <c r="GOQ46" s="37"/>
      <c r="GOR46" s="37"/>
      <c r="GOS46" s="37"/>
      <c r="GOT46" s="37"/>
      <c r="GOU46" s="37"/>
      <c r="GOV46" s="37"/>
      <c r="GOW46" s="37"/>
      <c r="GOX46" s="37"/>
      <c r="GOY46" s="37"/>
      <c r="GOZ46" s="37"/>
      <c r="GPA46" s="37"/>
      <c r="GPB46" s="37"/>
      <c r="GPC46" s="37"/>
      <c r="GPD46" s="37"/>
      <c r="GPE46" s="37"/>
      <c r="GPF46" s="37"/>
      <c r="GPG46" s="37"/>
      <c r="GPH46" s="37"/>
      <c r="GPI46" s="37"/>
      <c r="GPJ46" s="37"/>
      <c r="GPK46" s="37"/>
      <c r="GPL46" s="37"/>
      <c r="GPM46" s="37"/>
      <c r="GPN46" s="37"/>
      <c r="GPO46" s="37"/>
      <c r="GPP46" s="37"/>
      <c r="GPQ46" s="37"/>
      <c r="GPR46" s="37"/>
      <c r="GPS46" s="37"/>
      <c r="GPT46" s="37"/>
      <c r="GPU46" s="37"/>
      <c r="GPV46" s="37"/>
      <c r="GPW46" s="37"/>
      <c r="GPX46" s="37"/>
      <c r="GPY46" s="37"/>
      <c r="GPZ46" s="37"/>
      <c r="GQA46" s="37"/>
      <c r="GQB46" s="37"/>
      <c r="GQC46" s="37"/>
      <c r="GQD46" s="37"/>
      <c r="GQE46" s="37"/>
      <c r="GQF46" s="37"/>
      <c r="GQG46" s="37"/>
      <c r="GQH46" s="37"/>
      <c r="GQI46" s="37"/>
      <c r="GQJ46" s="37"/>
      <c r="GQK46" s="37"/>
      <c r="GQL46" s="37"/>
      <c r="GQM46" s="37"/>
      <c r="GQN46" s="37"/>
      <c r="GQO46" s="37"/>
      <c r="GQP46" s="37"/>
      <c r="GQQ46" s="37"/>
      <c r="GQR46" s="37"/>
      <c r="GQS46" s="37"/>
      <c r="GQT46" s="37"/>
      <c r="GQU46" s="37"/>
      <c r="GQV46" s="37"/>
      <c r="GQW46" s="37"/>
      <c r="GQX46" s="37"/>
      <c r="GQY46" s="37"/>
      <c r="GQZ46" s="37"/>
      <c r="GRA46" s="37"/>
      <c r="GRB46" s="37"/>
      <c r="GRC46" s="37"/>
      <c r="GRD46" s="37"/>
      <c r="GRE46" s="37"/>
      <c r="GRF46" s="37"/>
      <c r="GRG46" s="37"/>
      <c r="GRH46" s="37"/>
      <c r="GRI46" s="37"/>
      <c r="GRJ46" s="37"/>
      <c r="GRK46" s="37"/>
      <c r="GRL46" s="37"/>
      <c r="GRM46" s="37"/>
      <c r="GRN46" s="37"/>
      <c r="GRO46" s="37"/>
      <c r="GRP46" s="37"/>
      <c r="GRQ46" s="37"/>
      <c r="GRR46" s="37"/>
      <c r="GRS46" s="37"/>
      <c r="GRT46" s="37"/>
      <c r="GRU46" s="37"/>
      <c r="GRV46" s="37"/>
      <c r="GRW46" s="37"/>
      <c r="GRX46" s="37"/>
      <c r="GRY46" s="37"/>
      <c r="GRZ46" s="37"/>
      <c r="GSA46" s="37"/>
      <c r="GSB46" s="37"/>
      <c r="GSC46" s="37"/>
      <c r="GSD46" s="37"/>
      <c r="GSE46" s="37"/>
      <c r="GSF46" s="37"/>
      <c r="GSG46" s="37"/>
      <c r="GSH46" s="37"/>
      <c r="GSI46" s="37"/>
      <c r="GSJ46" s="37"/>
      <c r="GSK46" s="37"/>
      <c r="GSL46" s="37"/>
      <c r="GSM46" s="37"/>
      <c r="GSN46" s="37"/>
      <c r="GSO46" s="37"/>
      <c r="GSP46" s="37"/>
      <c r="GSQ46" s="37"/>
      <c r="GSR46" s="37"/>
      <c r="GSS46" s="37"/>
      <c r="GST46" s="37"/>
      <c r="GSU46" s="37"/>
      <c r="GSV46" s="37"/>
      <c r="GSW46" s="37"/>
      <c r="GSX46" s="37"/>
      <c r="GSY46" s="37"/>
      <c r="GSZ46" s="37"/>
      <c r="GTA46" s="37"/>
      <c r="GTB46" s="37"/>
      <c r="GTC46" s="37"/>
      <c r="GTD46" s="37"/>
      <c r="GTE46" s="37"/>
      <c r="GTF46" s="37"/>
      <c r="GTG46" s="37"/>
      <c r="GTH46" s="37"/>
      <c r="GTI46" s="37"/>
      <c r="GTJ46" s="37"/>
      <c r="GTK46" s="37"/>
      <c r="GTL46" s="37"/>
      <c r="GTM46" s="37"/>
      <c r="GTN46" s="37"/>
      <c r="GTO46" s="37"/>
      <c r="GTP46" s="37"/>
      <c r="GTQ46" s="37"/>
      <c r="GTR46" s="37"/>
      <c r="GTS46" s="37"/>
      <c r="GTT46" s="37"/>
      <c r="GTU46" s="37"/>
      <c r="GTV46" s="37"/>
      <c r="GTW46" s="37"/>
      <c r="GTX46" s="37"/>
      <c r="GTY46" s="37"/>
      <c r="GTZ46" s="37"/>
      <c r="GUA46" s="37"/>
      <c r="GUB46" s="37"/>
      <c r="GUC46" s="37"/>
      <c r="GUD46" s="37"/>
      <c r="GUE46" s="37"/>
      <c r="GUF46" s="37"/>
      <c r="GUG46" s="37"/>
      <c r="GUH46" s="37"/>
      <c r="GUI46" s="37"/>
      <c r="GUJ46" s="37"/>
      <c r="GUK46" s="37"/>
      <c r="GUL46" s="37"/>
      <c r="GUM46" s="37"/>
      <c r="GUN46" s="37"/>
      <c r="GUO46" s="37"/>
      <c r="GUP46" s="37"/>
      <c r="GUQ46" s="37"/>
      <c r="GUR46" s="37"/>
      <c r="GUS46" s="37"/>
      <c r="GUT46" s="37"/>
      <c r="GUU46" s="37"/>
      <c r="GUV46" s="37"/>
      <c r="GUW46" s="37"/>
      <c r="GUX46" s="37"/>
      <c r="GUY46" s="37"/>
      <c r="GUZ46" s="37"/>
      <c r="GVA46" s="37"/>
      <c r="GVB46" s="37"/>
      <c r="GVC46" s="37"/>
      <c r="GVD46" s="37"/>
      <c r="GVE46" s="37"/>
      <c r="GVF46" s="37"/>
      <c r="GVG46" s="37"/>
      <c r="GVH46" s="37"/>
      <c r="GVI46" s="37"/>
      <c r="GVJ46" s="37"/>
      <c r="GVK46" s="37"/>
      <c r="GVL46" s="37"/>
      <c r="GVM46" s="37"/>
      <c r="GVN46" s="37"/>
      <c r="GVO46" s="37"/>
      <c r="GVP46" s="37"/>
      <c r="GVQ46" s="37"/>
      <c r="GVR46" s="37"/>
      <c r="GVS46" s="37"/>
      <c r="GVT46" s="37"/>
      <c r="GVU46" s="37"/>
      <c r="GVV46" s="37"/>
      <c r="GVW46" s="37"/>
      <c r="GVX46" s="37"/>
      <c r="GVY46" s="37"/>
      <c r="GVZ46" s="37"/>
      <c r="GWA46" s="37"/>
      <c r="GWB46" s="37"/>
      <c r="GWC46" s="37"/>
      <c r="GWD46" s="37"/>
      <c r="GWE46" s="37"/>
      <c r="GWF46" s="37"/>
      <c r="GWG46" s="37"/>
      <c r="GWH46" s="37"/>
      <c r="GWI46" s="37"/>
      <c r="GWJ46" s="37"/>
      <c r="GWK46" s="37"/>
      <c r="GWL46" s="37"/>
      <c r="GWM46" s="37"/>
      <c r="GWN46" s="37"/>
      <c r="GWO46" s="37"/>
      <c r="GWP46" s="37"/>
      <c r="GWQ46" s="37"/>
      <c r="GWR46" s="37"/>
      <c r="GWS46" s="37"/>
      <c r="GWT46" s="37"/>
      <c r="GWU46" s="37"/>
      <c r="GWV46" s="37"/>
      <c r="GWW46" s="37"/>
      <c r="GWX46" s="37"/>
      <c r="GWY46" s="37"/>
      <c r="GWZ46" s="37"/>
      <c r="GXA46" s="37"/>
      <c r="GXB46" s="37"/>
      <c r="GXC46" s="37"/>
      <c r="GXD46" s="37"/>
      <c r="GXE46" s="37"/>
      <c r="GXF46" s="37"/>
      <c r="GXG46" s="37"/>
      <c r="GXH46" s="37"/>
      <c r="GXI46" s="37"/>
      <c r="GXJ46" s="37"/>
      <c r="GXK46" s="37"/>
      <c r="GXL46" s="37"/>
      <c r="GXM46" s="37"/>
      <c r="GXN46" s="37"/>
      <c r="GXO46" s="37"/>
      <c r="GXP46" s="37"/>
      <c r="GXQ46" s="37"/>
      <c r="GXR46" s="37"/>
      <c r="GXS46" s="37"/>
      <c r="GXT46" s="37"/>
      <c r="GXU46" s="37"/>
      <c r="GXV46" s="37"/>
      <c r="GXW46" s="37"/>
      <c r="GXX46" s="37"/>
      <c r="GXY46" s="37"/>
      <c r="GXZ46" s="37"/>
      <c r="GYA46" s="37"/>
      <c r="GYB46" s="37"/>
      <c r="GYC46" s="37"/>
      <c r="GYD46" s="37"/>
      <c r="GYE46" s="37"/>
      <c r="GYF46" s="37"/>
      <c r="GYG46" s="37"/>
      <c r="GYH46" s="37"/>
      <c r="GYI46" s="37"/>
      <c r="GYJ46" s="37"/>
      <c r="GYK46" s="37"/>
      <c r="GYL46" s="37"/>
      <c r="GYM46" s="37"/>
      <c r="GYN46" s="37"/>
      <c r="GYO46" s="37"/>
      <c r="GYP46" s="37"/>
      <c r="GYQ46" s="37"/>
      <c r="GYR46" s="37"/>
      <c r="GYS46" s="37"/>
      <c r="GYT46" s="37"/>
      <c r="GYU46" s="37"/>
      <c r="GYV46" s="37"/>
      <c r="GYW46" s="37"/>
      <c r="GYX46" s="37"/>
      <c r="GYY46" s="37"/>
      <c r="GYZ46" s="37"/>
      <c r="GZA46" s="37"/>
      <c r="GZB46" s="37"/>
      <c r="GZC46" s="37"/>
      <c r="GZD46" s="37"/>
      <c r="GZE46" s="37"/>
      <c r="GZF46" s="37"/>
      <c r="GZG46" s="37"/>
      <c r="GZH46" s="37"/>
      <c r="GZI46" s="37"/>
      <c r="GZJ46" s="37"/>
      <c r="GZK46" s="37"/>
      <c r="GZL46" s="37"/>
      <c r="GZM46" s="37"/>
      <c r="GZN46" s="37"/>
      <c r="GZO46" s="37"/>
      <c r="GZP46" s="37"/>
      <c r="GZQ46" s="37"/>
      <c r="GZR46" s="37"/>
      <c r="GZS46" s="37"/>
      <c r="GZT46" s="37"/>
      <c r="GZU46" s="37"/>
      <c r="GZV46" s="37"/>
      <c r="GZW46" s="37"/>
      <c r="GZX46" s="37"/>
      <c r="GZY46" s="37"/>
      <c r="GZZ46" s="37"/>
      <c r="HAA46" s="37"/>
      <c r="HAB46" s="37"/>
      <c r="HAC46" s="37"/>
      <c r="HAD46" s="37"/>
      <c r="HAE46" s="37"/>
      <c r="HAF46" s="37"/>
      <c r="HAG46" s="37"/>
      <c r="HAH46" s="37"/>
      <c r="HAI46" s="37"/>
      <c r="HAJ46" s="37"/>
      <c r="HAK46" s="37"/>
      <c r="HAL46" s="37"/>
      <c r="HAM46" s="37"/>
      <c r="HAN46" s="37"/>
      <c r="HAO46" s="37"/>
      <c r="HAP46" s="37"/>
      <c r="HAQ46" s="37"/>
      <c r="HAR46" s="37"/>
      <c r="HAS46" s="37"/>
      <c r="HAT46" s="37"/>
      <c r="HAU46" s="37"/>
      <c r="HAV46" s="37"/>
      <c r="HAW46" s="37"/>
      <c r="HAX46" s="37"/>
      <c r="HAY46" s="37"/>
      <c r="HAZ46" s="37"/>
      <c r="HBA46" s="37"/>
      <c r="HBB46" s="37"/>
      <c r="HBC46" s="37"/>
      <c r="HBD46" s="37"/>
      <c r="HBE46" s="37"/>
      <c r="HBF46" s="37"/>
      <c r="HBG46" s="37"/>
      <c r="HBH46" s="37"/>
      <c r="HBI46" s="37"/>
      <c r="HBJ46" s="37"/>
      <c r="HBK46" s="37"/>
      <c r="HBL46" s="37"/>
      <c r="HBM46" s="37"/>
      <c r="HBN46" s="37"/>
      <c r="HBO46" s="37"/>
      <c r="HBP46" s="37"/>
      <c r="HBQ46" s="37"/>
      <c r="HBR46" s="37"/>
      <c r="HBS46" s="37"/>
      <c r="HBT46" s="37"/>
      <c r="HBU46" s="37"/>
      <c r="HBV46" s="37"/>
      <c r="HBW46" s="37"/>
      <c r="HBX46" s="37"/>
      <c r="HBY46" s="37"/>
      <c r="HBZ46" s="37"/>
      <c r="HCA46" s="37"/>
      <c r="HCB46" s="37"/>
      <c r="HCC46" s="37"/>
      <c r="HCD46" s="37"/>
      <c r="HCE46" s="37"/>
      <c r="HCF46" s="37"/>
      <c r="HCG46" s="37"/>
      <c r="HCH46" s="37"/>
      <c r="HCI46" s="37"/>
      <c r="HCJ46" s="37"/>
      <c r="HCK46" s="37"/>
      <c r="HCL46" s="37"/>
      <c r="HCM46" s="37"/>
      <c r="HCN46" s="37"/>
      <c r="HCO46" s="37"/>
      <c r="HCP46" s="37"/>
      <c r="HCQ46" s="37"/>
      <c r="HCR46" s="37"/>
      <c r="HCS46" s="37"/>
      <c r="HCT46" s="37"/>
      <c r="HCU46" s="37"/>
      <c r="HCV46" s="37"/>
      <c r="HCW46" s="37"/>
      <c r="HCX46" s="37"/>
      <c r="HCY46" s="37"/>
      <c r="HCZ46" s="37"/>
      <c r="HDA46" s="37"/>
      <c r="HDB46" s="37"/>
      <c r="HDC46" s="37"/>
      <c r="HDD46" s="37"/>
      <c r="HDE46" s="37"/>
      <c r="HDF46" s="37"/>
      <c r="HDG46" s="37"/>
      <c r="HDH46" s="37"/>
      <c r="HDI46" s="37"/>
      <c r="HDJ46" s="37"/>
      <c r="HDK46" s="37"/>
      <c r="HDL46" s="37"/>
      <c r="HDM46" s="37"/>
      <c r="HDN46" s="37"/>
      <c r="HDO46" s="37"/>
      <c r="HDP46" s="37"/>
      <c r="HDQ46" s="37"/>
      <c r="HDR46" s="37"/>
      <c r="HDS46" s="37"/>
      <c r="HDT46" s="37"/>
      <c r="HDU46" s="37"/>
      <c r="HDV46" s="37"/>
      <c r="HDW46" s="37"/>
      <c r="HDX46" s="37"/>
      <c r="HDY46" s="37"/>
      <c r="HDZ46" s="37"/>
      <c r="HEA46" s="37"/>
      <c r="HEB46" s="37"/>
      <c r="HEC46" s="37"/>
      <c r="HED46" s="37"/>
      <c r="HEE46" s="37"/>
      <c r="HEF46" s="37"/>
      <c r="HEG46" s="37"/>
      <c r="HEH46" s="37"/>
      <c r="HEI46" s="37"/>
      <c r="HEJ46" s="37"/>
      <c r="HEK46" s="37"/>
      <c r="HEL46" s="37"/>
      <c r="HEM46" s="37"/>
      <c r="HEN46" s="37"/>
      <c r="HEO46" s="37"/>
      <c r="HEP46" s="37"/>
      <c r="HEQ46" s="37"/>
      <c r="HER46" s="37"/>
      <c r="HES46" s="37"/>
      <c r="HET46" s="37"/>
      <c r="HEU46" s="37"/>
      <c r="HEV46" s="37"/>
      <c r="HEW46" s="37"/>
      <c r="HEX46" s="37"/>
      <c r="HEY46" s="37"/>
      <c r="HEZ46" s="37"/>
      <c r="HFA46" s="37"/>
      <c r="HFB46" s="37"/>
      <c r="HFC46" s="37"/>
      <c r="HFD46" s="37"/>
      <c r="HFE46" s="37"/>
      <c r="HFF46" s="37"/>
      <c r="HFG46" s="37"/>
      <c r="HFH46" s="37"/>
      <c r="HFI46" s="37"/>
      <c r="HFJ46" s="37"/>
      <c r="HFK46" s="37"/>
      <c r="HFL46" s="37"/>
      <c r="HFM46" s="37"/>
      <c r="HFN46" s="37"/>
      <c r="HFO46" s="37"/>
      <c r="HFP46" s="37"/>
      <c r="HFQ46" s="37"/>
      <c r="HFR46" s="37"/>
      <c r="HFS46" s="37"/>
      <c r="HFT46" s="37"/>
      <c r="HFU46" s="37"/>
      <c r="HFV46" s="37"/>
      <c r="HFW46" s="37"/>
      <c r="HFX46" s="37"/>
      <c r="HFY46" s="37"/>
      <c r="HFZ46" s="37"/>
      <c r="HGA46" s="37"/>
      <c r="HGB46" s="37"/>
      <c r="HGC46" s="37"/>
      <c r="HGD46" s="37"/>
      <c r="HGE46" s="37"/>
      <c r="HGF46" s="37"/>
      <c r="HGG46" s="37"/>
      <c r="HGH46" s="37"/>
      <c r="HGI46" s="37"/>
      <c r="HGJ46" s="37"/>
      <c r="HGK46" s="37"/>
      <c r="HGL46" s="37"/>
      <c r="HGM46" s="37"/>
      <c r="HGN46" s="37"/>
      <c r="HGO46" s="37"/>
      <c r="HGP46" s="37"/>
      <c r="HGQ46" s="37"/>
      <c r="HGR46" s="37"/>
      <c r="HGS46" s="37"/>
      <c r="HGT46" s="37"/>
      <c r="HGU46" s="37"/>
      <c r="HGV46" s="37"/>
      <c r="HGW46" s="37"/>
      <c r="HGX46" s="37"/>
      <c r="HGY46" s="37"/>
      <c r="HGZ46" s="37"/>
      <c r="HHA46" s="37"/>
      <c r="HHB46" s="37"/>
      <c r="HHC46" s="37"/>
      <c r="HHD46" s="37"/>
      <c r="HHE46" s="37"/>
      <c r="HHF46" s="37"/>
      <c r="HHG46" s="37"/>
      <c r="HHH46" s="37"/>
      <c r="HHI46" s="37"/>
      <c r="HHJ46" s="37"/>
      <c r="HHK46" s="37"/>
      <c r="HHL46" s="37"/>
      <c r="HHM46" s="37"/>
      <c r="HHN46" s="37"/>
      <c r="HHO46" s="37"/>
      <c r="HHP46" s="37"/>
      <c r="HHQ46" s="37"/>
      <c r="HHR46" s="37"/>
      <c r="HHS46" s="37"/>
      <c r="HHT46" s="37"/>
      <c r="HHU46" s="37"/>
      <c r="HHV46" s="37"/>
      <c r="HHW46" s="37"/>
      <c r="HHX46" s="37"/>
      <c r="HHY46" s="37"/>
      <c r="HHZ46" s="37"/>
      <c r="HIA46" s="37"/>
      <c r="HIB46" s="37"/>
      <c r="HIC46" s="37"/>
      <c r="HID46" s="37"/>
      <c r="HIE46" s="37"/>
      <c r="HIF46" s="37"/>
      <c r="HIG46" s="37"/>
      <c r="HIH46" s="37"/>
      <c r="HII46" s="37"/>
      <c r="HIJ46" s="37"/>
      <c r="HIK46" s="37"/>
      <c r="HIL46" s="37"/>
      <c r="HIM46" s="37"/>
      <c r="HIN46" s="37"/>
      <c r="HIO46" s="37"/>
      <c r="HIP46" s="37"/>
      <c r="HIQ46" s="37"/>
      <c r="HIR46" s="37"/>
      <c r="HIS46" s="37"/>
      <c r="HIT46" s="37"/>
      <c r="HIU46" s="37"/>
      <c r="HIV46" s="37"/>
      <c r="HIW46" s="37"/>
      <c r="HIX46" s="37"/>
      <c r="HIY46" s="37"/>
      <c r="HIZ46" s="37"/>
      <c r="HJA46" s="37"/>
      <c r="HJB46" s="37"/>
      <c r="HJC46" s="37"/>
      <c r="HJD46" s="37"/>
      <c r="HJE46" s="37"/>
      <c r="HJF46" s="37"/>
      <c r="HJG46" s="37"/>
      <c r="HJH46" s="37"/>
      <c r="HJI46" s="37"/>
      <c r="HJJ46" s="37"/>
      <c r="HJK46" s="37"/>
      <c r="HJL46" s="37"/>
      <c r="HJM46" s="37"/>
      <c r="HJN46" s="37"/>
      <c r="HJO46" s="37"/>
      <c r="HJP46" s="37"/>
      <c r="HJQ46" s="37"/>
      <c r="HJR46" s="37"/>
      <c r="HJS46" s="37"/>
      <c r="HJT46" s="37"/>
      <c r="HJU46" s="37"/>
      <c r="HJV46" s="37"/>
      <c r="HJW46" s="37"/>
      <c r="HJX46" s="37"/>
      <c r="HJY46" s="37"/>
      <c r="HJZ46" s="37"/>
      <c r="HKA46" s="37"/>
      <c r="HKB46" s="37"/>
      <c r="HKC46" s="37"/>
      <c r="HKD46" s="37"/>
      <c r="HKE46" s="37"/>
      <c r="HKF46" s="37"/>
      <c r="HKG46" s="37"/>
      <c r="HKH46" s="37"/>
      <c r="HKI46" s="37"/>
      <c r="HKJ46" s="37"/>
      <c r="HKK46" s="37"/>
      <c r="HKL46" s="37"/>
      <c r="HKM46" s="37"/>
      <c r="HKN46" s="37"/>
      <c r="HKO46" s="37"/>
      <c r="HKP46" s="37"/>
      <c r="HKQ46" s="37"/>
      <c r="HKR46" s="37"/>
      <c r="HKS46" s="37"/>
      <c r="HKT46" s="37"/>
      <c r="HKU46" s="37"/>
      <c r="HKV46" s="37"/>
      <c r="HKW46" s="37"/>
      <c r="HKX46" s="37"/>
      <c r="HKY46" s="37"/>
      <c r="HKZ46" s="37"/>
      <c r="HLA46" s="37"/>
      <c r="HLB46" s="37"/>
      <c r="HLC46" s="37"/>
      <c r="HLD46" s="37"/>
      <c r="HLE46" s="37"/>
      <c r="HLF46" s="37"/>
      <c r="HLG46" s="37"/>
      <c r="HLH46" s="37"/>
      <c r="HLI46" s="37"/>
      <c r="HLJ46" s="37"/>
      <c r="HLK46" s="37"/>
      <c r="HLL46" s="37"/>
      <c r="HLM46" s="37"/>
      <c r="HLN46" s="37"/>
      <c r="HLO46" s="37"/>
      <c r="HLP46" s="37"/>
      <c r="HLQ46" s="37"/>
      <c r="HLR46" s="37"/>
      <c r="HLS46" s="37"/>
      <c r="HLT46" s="37"/>
      <c r="HLU46" s="37"/>
      <c r="HLV46" s="37"/>
      <c r="HLW46" s="37"/>
      <c r="HLX46" s="37"/>
      <c r="HLY46" s="37"/>
      <c r="HLZ46" s="37"/>
      <c r="HMA46" s="37"/>
      <c r="HMB46" s="37"/>
      <c r="HMC46" s="37"/>
      <c r="HMD46" s="37"/>
      <c r="HME46" s="37"/>
      <c r="HMF46" s="37"/>
      <c r="HMG46" s="37"/>
      <c r="HMH46" s="37"/>
      <c r="HMI46" s="37"/>
      <c r="HMJ46" s="37"/>
      <c r="HMK46" s="37"/>
      <c r="HML46" s="37"/>
      <c r="HMM46" s="37"/>
      <c r="HMN46" s="37"/>
      <c r="HMO46" s="37"/>
      <c r="HMP46" s="37"/>
      <c r="HMQ46" s="37"/>
      <c r="HMR46" s="37"/>
      <c r="HMS46" s="37"/>
      <c r="HMT46" s="37"/>
      <c r="HMU46" s="37"/>
      <c r="HMV46" s="37"/>
      <c r="HMW46" s="37"/>
      <c r="HMX46" s="37"/>
      <c r="HMY46" s="37"/>
      <c r="HMZ46" s="37"/>
      <c r="HNA46" s="37"/>
      <c r="HNB46" s="37"/>
      <c r="HNC46" s="37"/>
      <c r="HND46" s="37"/>
      <c r="HNE46" s="37"/>
      <c r="HNF46" s="37"/>
      <c r="HNG46" s="37"/>
      <c r="HNH46" s="37"/>
      <c r="HNI46" s="37"/>
      <c r="HNJ46" s="37"/>
      <c r="HNK46" s="37"/>
      <c r="HNL46" s="37"/>
      <c r="HNM46" s="37"/>
      <c r="HNN46" s="37"/>
      <c r="HNO46" s="37"/>
      <c r="HNP46" s="37"/>
      <c r="HNQ46" s="37"/>
      <c r="HNR46" s="37"/>
      <c r="HNS46" s="37"/>
      <c r="HNT46" s="37"/>
      <c r="HNU46" s="37"/>
      <c r="HNV46" s="37"/>
      <c r="HNW46" s="37"/>
      <c r="HNX46" s="37"/>
      <c r="HNY46" s="37"/>
      <c r="HNZ46" s="37"/>
      <c r="HOA46" s="37"/>
      <c r="HOB46" s="37"/>
      <c r="HOC46" s="37"/>
      <c r="HOD46" s="37"/>
      <c r="HOE46" s="37"/>
      <c r="HOF46" s="37"/>
      <c r="HOG46" s="37"/>
      <c r="HOH46" s="37"/>
      <c r="HOI46" s="37"/>
      <c r="HOJ46" s="37"/>
      <c r="HOK46" s="37"/>
      <c r="HOL46" s="37"/>
      <c r="HOM46" s="37"/>
      <c r="HON46" s="37"/>
      <c r="HOO46" s="37"/>
      <c r="HOP46" s="37"/>
      <c r="HOQ46" s="37"/>
      <c r="HOR46" s="37"/>
      <c r="HOS46" s="37"/>
      <c r="HOT46" s="37"/>
      <c r="HOU46" s="37"/>
      <c r="HOV46" s="37"/>
      <c r="HOW46" s="37"/>
      <c r="HOX46" s="37"/>
      <c r="HOY46" s="37"/>
      <c r="HOZ46" s="37"/>
      <c r="HPA46" s="37"/>
      <c r="HPB46" s="37"/>
      <c r="HPC46" s="37"/>
      <c r="HPD46" s="37"/>
      <c r="HPE46" s="37"/>
      <c r="HPF46" s="37"/>
      <c r="HPG46" s="37"/>
      <c r="HPH46" s="37"/>
      <c r="HPI46" s="37"/>
      <c r="HPJ46" s="37"/>
      <c r="HPK46" s="37"/>
      <c r="HPL46" s="37"/>
      <c r="HPM46" s="37"/>
      <c r="HPN46" s="37"/>
      <c r="HPO46" s="37"/>
      <c r="HPP46" s="37"/>
      <c r="HPQ46" s="37"/>
      <c r="HPR46" s="37"/>
      <c r="HPS46" s="37"/>
      <c r="HPT46" s="37"/>
      <c r="HPU46" s="37"/>
      <c r="HPV46" s="37"/>
      <c r="HPW46" s="37"/>
      <c r="HPX46" s="37"/>
      <c r="HPY46" s="37"/>
      <c r="HPZ46" s="37"/>
      <c r="HQA46" s="37"/>
      <c r="HQB46" s="37"/>
      <c r="HQC46" s="37"/>
      <c r="HQD46" s="37"/>
      <c r="HQE46" s="37"/>
      <c r="HQF46" s="37"/>
      <c r="HQG46" s="37"/>
      <c r="HQH46" s="37"/>
      <c r="HQI46" s="37"/>
      <c r="HQJ46" s="37"/>
      <c r="HQK46" s="37"/>
      <c r="HQL46" s="37"/>
      <c r="HQM46" s="37"/>
      <c r="HQN46" s="37"/>
      <c r="HQO46" s="37"/>
      <c r="HQP46" s="37"/>
      <c r="HQQ46" s="37"/>
      <c r="HQR46" s="37"/>
      <c r="HQS46" s="37"/>
      <c r="HQT46" s="37"/>
      <c r="HQU46" s="37"/>
      <c r="HQV46" s="37"/>
      <c r="HQW46" s="37"/>
      <c r="HQX46" s="37"/>
      <c r="HQY46" s="37"/>
      <c r="HQZ46" s="37"/>
      <c r="HRA46" s="37"/>
      <c r="HRB46" s="37"/>
      <c r="HRC46" s="37"/>
      <c r="HRD46" s="37"/>
      <c r="HRE46" s="37"/>
      <c r="HRF46" s="37"/>
      <c r="HRG46" s="37"/>
      <c r="HRH46" s="37"/>
      <c r="HRI46" s="37"/>
      <c r="HRJ46" s="37"/>
      <c r="HRK46" s="37"/>
      <c r="HRL46" s="37"/>
      <c r="HRM46" s="37"/>
      <c r="HRN46" s="37"/>
      <c r="HRO46" s="37"/>
      <c r="HRP46" s="37"/>
      <c r="HRQ46" s="37"/>
      <c r="HRR46" s="37"/>
      <c r="HRS46" s="37"/>
      <c r="HRT46" s="37"/>
      <c r="HRU46" s="37"/>
      <c r="HRV46" s="37"/>
      <c r="HRW46" s="37"/>
      <c r="HRX46" s="37"/>
      <c r="HRY46" s="37"/>
      <c r="HRZ46" s="37"/>
      <c r="HSA46" s="37"/>
      <c r="HSB46" s="37"/>
      <c r="HSC46" s="37"/>
      <c r="HSD46" s="37"/>
      <c r="HSE46" s="37"/>
      <c r="HSF46" s="37"/>
      <c r="HSG46" s="37"/>
      <c r="HSH46" s="37"/>
      <c r="HSI46" s="37"/>
      <c r="HSJ46" s="37"/>
      <c r="HSK46" s="37"/>
      <c r="HSL46" s="37"/>
      <c r="HSM46" s="37"/>
      <c r="HSN46" s="37"/>
      <c r="HSO46" s="37"/>
      <c r="HSP46" s="37"/>
      <c r="HSQ46" s="37"/>
      <c r="HSR46" s="37"/>
      <c r="HSS46" s="37"/>
      <c r="HST46" s="37"/>
      <c r="HSU46" s="37"/>
      <c r="HSV46" s="37"/>
      <c r="HSW46" s="37"/>
      <c r="HSX46" s="37"/>
      <c r="HSY46" s="37"/>
      <c r="HSZ46" s="37"/>
      <c r="HTA46" s="37"/>
      <c r="HTB46" s="37"/>
      <c r="HTC46" s="37"/>
      <c r="HTD46" s="37"/>
      <c r="HTE46" s="37"/>
      <c r="HTF46" s="37"/>
      <c r="HTG46" s="37"/>
      <c r="HTH46" s="37"/>
      <c r="HTI46" s="37"/>
      <c r="HTJ46" s="37"/>
      <c r="HTK46" s="37"/>
      <c r="HTL46" s="37"/>
      <c r="HTM46" s="37"/>
      <c r="HTN46" s="37"/>
      <c r="HTO46" s="37"/>
      <c r="HTP46" s="37"/>
      <c r="HTQ46" s="37"/>
      <c r="HTR46" s="37"/>
      <c r="HTS46" s="37"/>
      <c r="HTT46" s="37"/>
      <c r="HTU46" s="37"/>
      <c r="HTV46" s="37"/>
      <c r="HTW46" s="37"/>
      <c r="HTX46" s="37"/>
      <c r="HTY46" s="37"/>
      <c r="HTZ46" s="37"/>
      <c r="HUA46" s="37"/>
      <c r="HUB46" s="37"/>
      <c r="HUC46" s="37"/>
      <c r="HUD46" s="37"/>
      <c r="HUE46" s="37"/>
      <c r="HUF46" s="37"/>
      <c r="HUG46" s="37"/>
      <c r="HUH46" s="37"/>
      <c r="HUI46" s="37"/>
      <c r="HUJ46" s="37"/>
      <c r="HUK46" s="37"/>
      <c r="HUL46" s="37"/>
      <c r="HUM46" s="37"/>
      <c r="HUN46" s="37"/>
      <c r="HUO46" s="37"/>
      <c r="HUP46" s="37"/>
      <c r="HUQ46" s="37"/>
      <c r="HUR46" s="37"/>
      <c r="HUS46" s="37"/>
      <c r="HUT46" s="37"/>
      <c r="HUU46" s="37"/>
      <c r="HUV46" s="37"/>
      <c r="HUW46" s="37"/>
      <c r="HUX46" s="37"/>
      <c r="HUY46" s="37"/>
      <c r="HUZ46" s="37"/>
      <c r="HVA46" s="37"/>
      <c r="HVB46" s="37"/>
      <c r="HVC46" s="37"/>
      <c r="HVD46" s="37"/>
      <c r="HVE46" s="37"/>
      <c r="HVF46" s="37"/>
      <c r="HVG46" s="37"/>
      <c r="HVH46" s="37"/>
      <c r="HVI46" s="37"/>
      <c r="HVJ46" s="37"/>
      <c r="HVK46" s="37"/>
      <c r="HVL46" s="37"/>
      <c r="HVM46" s="37"/>
      <c r="HVN46" s="37"/>
      <c r="HVO46" s="37"/>
      <c r="HVP46" s="37"/>
      <c r="HVQ46" s="37"/>
      <c r="HVR46" s="37"/>
      <c r="HVS46" s="37"/>
      <c r="HVT46" s="37"/>
      <c r="HVU46" s="37"/>
      <c r="HVV46" s="37"/>
      <c r="HVW46" s="37"/>
      <c r="HVX46" s="37"/>
      <c r="HVY46" s="37"/>
      <c r="HVZ46" s="37"/>
      <c r="HWA46" s="37"/>
      <c r="HWB46" s="37"/>
      <c r="HWC46" s="37"/>
      <c r="HWD46" s="37"/>
      <c r="HWE46" s="37"/>
      <c r="HWF46" s="37"/>
      <c r="HWG46" s="37"/>
      <c r="HWH46" s="37"/>
      <c r="HWI46" s="37"/>
      <c r="HWJ46" s="37"/>
      <c r="HWK46" s="37"/>
      <c r="HWL46" s="37"/>
      <c r="HWM46" s="37"/>
      <c r="HWN46" s="37"/>
      <c r="HWO46" s="37"/>
      <c r="HWP46" s="37"/>
      <c r="HWQ46" s="37"/>
      <c r="HWR46" s="37"/>
      <c r="HWS46" s="37"/>
      <c r="HWT46" s="37"/>
      <c r="HWU46" s="37"/>
      <c r="HWV46" s="37"/>
      <c r="HWW46" s="37"/>
      <c r="HWX46" s="37"/>
      <c r="HWY46" s="37"/>
      <c r="HWZ46" s="37"/>
      <c r="HXA46" s="37"/>
      <c r="HXB46" s="37"/>
      <c r="HXC46" s="37"/>
      <c r="HXD46" s="37"/>
      <c r="HXE46" s="37"/>
      <c r="HXF46" s="37"/>
      <c r="HXG46" s="37"/>
      <c r="HXH46" s="37"/>
      <c r="HXI46" s="37"/>
      <c r="HXJ46" s="37"/>
      <c r="HXK46" s="37"/>
      <c r="HXL46" s="37"/>
      <c r="HXM46" s="37"/>
      <c r="HXN46" s="37"/>
      <c r="HXO46" s="37"/>
      <c r="HXP46" s="37"/>
      <c r="HXQ46" s="37"/>
      <c r="HXR46" s="37"/>
      <c r="HXS46" s="37"/>
      <c r="HXT46" s="37"/>
      <c r="HXU46" s="37"/>
      <c r="HXV46" s="37"/>
      <c r="HXW46" s="37"/>
      <c r="HXX46" s="37"/>
      <c r="HXY46" s="37"/>
      <c r="HXZ46" s="37"/>
      <c r="HYA46" s="37"/>
      <c r="HYB46" s="37"/>
      <c r="HYC46" s="37"/>
      <c r="HYD46" s="37"/>
      <c r="HYE46" s="37"/>
      <c r="HYF46" s="37"/>
      <c r="HYG46" s="37"/>
      <c r="HYH46" s="37"/>
      <c r="HYI46" s="37"/>
      <c r="HYJ46" s="37"/>
      <c r="HYK46" s="37"/>
      <c r="HYL46" s="37"/>
      <c r="HYM46" s="37"/>
      <c r="HYN46" s="37"/>
      <c r="HYO46" s="37"/>
      <c r="HYP46" s="37"/>
      <c r="HYQ46" s="37"/>
      <c r="HYR46" s="37"/>
      <c r="HYS46" s="37"/>
      <c r="HYT46" s="37"/>
      <c r="HYU46" s="37"/>
      <c r="HYV46" s="37"/>
      <c r="HYW46" s="37"/>
      <c r="HYX46" s="37"/>
      <c r="HYY46" s="37"/>
      <c r="HYZ46" s="37"/>
      <c r="HZA46" s="37"/>
      <c r="HZB46" s="37"/>
      <c r="HZC46" s="37"/>
      <c r="HZD46" s="37"/>
      <c r="HZE46" s="37"/>
      <c r="HZF46" s="37"/>
      <c r="HZG46" s="37"/>
      <c r="HZH46" s="37"/>
      <c r="HZI46" s="37"/>
      <c r="HZJ46" s="37"/>
      <c r="HZK46" s="37"/>
      <c r="HZL46" s="37"/>
      <c r="HZM46" s="37"/>
      <c r="HZN46" s="37"/>
      <c r="HZO46" s="37"/>
      <c r="HZP46" s="37"/>
      <c r="HZQ46" s="37"/>
      <c r="HZR46" s="37"/>
      <c r="HZS46" s="37"/>
      <c r="HZT46" s="37"/>
      <c r="HZU46" s="37"/>
      <c r="HZV46" s="37"/>
      <c r="HZW46" s="37"/>
      <c r="HZX46" s="37"/>
      <c r="HZY46" s="37"/>
      <c r="HZZ46" s="37"/>
      <c r="IAA46" s="37"/>
      <c r="IAB46" s="37"/>
      <c r="IAC46" s="37"/>
      <c r="IAD46" s="37"/>
      <c r="IAE46" s="37"/>
      <c r="IAF46" s="37"/>
      <c r="IAG46" s="37"/>
      <c r="IAH46" s="37"/>
      <c r="IAI46" s="37"/>
      <c r="IAJ46" s="37"/>
      <c r="IAK46" s="37"/>
      <c r="IAL46" s="37"/>
      <c r="IAM46" s="37"/>
      <c r="IAN46" s="37"/>
      <c r="IAO46" s="37"/>
      <c r="IAP46" s="37"/>
      <c r="IAQ46" s="37"/>
      <c r="IAR46" s="37"/>
      <c r="IAS46" s="37"/>
      <c r="IAT46" s="37"/>
      <c r="IAU46" s="37"/>
      <c r="IAV46" s="37"/>
      <c r="IAW46" s="37"/>
      <c r="IAX46" s="37"/>
      <c r="IAY46" s="37"/>
      <c r="IAZ46" s="37"/>
      <c r="IBA46" s="37"/>
      <c r="IBB46" s="37"/>
      <c r="IBC46" s="37"/>
      <c r="IBD46" s="37"/>
      <c r="IBE46" s="37"/>
      <c r="IBF46" s="37"/>
      <c r="IBG46" s="37"/>
      <c r="IBH46" s="37"/>
      <c r="IBI46" s="37"/>
      <c r="IBJ46" s="37"/>
      <c r="IBK46" s="37"/>
      <c r="IBL46" s="37"/>
      <c r="IBM46" s="37"/>
      <c r="IBN46" s="37"/>
      <c r="IBO46" s="37"/>
      <c r="IBP46" s="37"/>
      <c r="IBQ46" s="37"/>
      <c r="IBR46" s="37"/>
      <c r="IBS46" s="37"/>
      <c r="IBT46" s="37"/>
      <c r="IBU46" s="37"/>
      <c r="IBV46" s="37"/>
      <c r="IBW46" s="37"/>
      <c r="IBX46" s="37"/>
      <c r="IBY46" s="37"/>
      <c r="IBZ46" s="37"/>
      <c r="ICA46" s="37"/>
      <c r="ICB46" s="37"/>
      <c r="ICC46" s="37"/>
      <c r="ICD46" s="37"/>
      <c r="ICE46" s="37"/>
      <c r="ICF46" s="37"/>
      <c r="ICG46" s="37"/>
      <c r="ICH46" s="37"/>
      <c r="ICI46" s="37"/>
      <c r="ICJ46" s="37"/>
      <c r="ICK46" s="37"/>
      <c r="ICL46" s="37"/>
      <c r="ICM46" s="37"/>
      <c r="ICN46" s="37"/>
      <c r="ICO46" s="37"/>
      <c r="ICP46" s="37"/>
      <c r="ICQ46" s="37"/>
      <c r="ICR46" s="37"/>
      <c r="ICS46" s="37"/>
      <c r="ICT46" s="37"/>
      <c r="ICU46" s="37"/>
      <c r="ICV46" s="37"/>
      <c r="ICW46" s="37"/>
      <c r="ICX46" s="37"/>
      <c r="ICY46" s="37"/>
      <c r="ICZ46" s="37"/>
      <c r="IDA46" s="37"/>
      <c r="IDB46" s="37"/>
      <c r="IDC46" s="37"/>
      <c r="IDD46" s="37"/>
      <c r="IDE46" s="37"/>
      <c r="IDF46" s="37"/>
      <c r="IDG46" s="37"/>
      <c r="IDH46" s="37"/>
      <c r="IDI46" s="37"/>
      <c r="IDJ46" s="37"/>
      <c r="IDK46" s="37"/>
      <c r="IDL46" s="37"/>
      <c r="IDM46" s="37"/>
      <c r="IDN46" s="37"/>
      <c r="IDO46" s="37"/>
      <c r="IDP46" s="37"/>
      <c r="IDQ46" s="37"/>
      <c r="IDR46" s="37"/>
      <c r="IDS46" s="37"/>
      <c r="IDT46" s="37"/>
      <c r="IDU46" s="37"/>
      <c r="IDV46" s="37"/>
      <c r="IDW46" s="37"/>
      <c r="IDX46" s="37"/>
      <c r="IDY46" s="37"/>
      <c r="IDZ46" s="37"/>
      <c r="IEA46" s="37"/>
      <c r="IEB46" s="37"/>
      <c r="IEC46" s="37"/>
      <c r="IED46" s="37"/>
      <c r="IEE46" s="37"/>
      <c r="IEF46" s="37"/>
      <c r="IEG46" s="37"/>
      <c r="IEH46" s="37"/>
      <c r="IEI46" s="37"/>
      <c r="IEJ46" s="37"/>
      <c r="IEK46" s="37"/>
      <c r="IEL46" s="37"/>
      <c r="IEM46" s="37"/>
      <c r="IEN46" s="37"/>
      <c r="IEO46" s="37"/>
      <c r="IEP46" s="37"/>
      <c r="IEQ46" s="37"/>
      <c r="IER46" s="37"/>
      <c r="IES46" s="37"/>
      <c r="IET46" s="37"/>
      <c r="IEU46" s="37"/>
      <c r="IEV46" s="37"/>
      <c r="IEW46" s="37"/>
      <c r="IEX46" s="37"/>
      <c r="IEY46" s="37"/>
      <c r="IEZ46" s="37"/>
      <c r="IFA46" s="37"/>
      <c r="IFB46" s="37"/>
      <c r="IFC46" s="37"/>
      <c r="IFD46" s="37"/>
      <c r="IFE46" s="37"/>
      <c r="IFF46" s="37"/>
      <c r="IFG46" s="37"/>
      <c r="IFH46" s="37"/>
      <c r="IFI46" s="37"/>
      <c r="IFJ46" s="37"/>
      <c r="IFK46" s="37"/>
      <c r="IFL46" s="37"/>
      <c r="IFM46" s="37"/>
      <c r="IFN46" s="37"/>
      <c r="IFO46" s="37"/>
      <c r="IFP46" s="37"/>
      <c r="IFQ46" s="37"/>
      <c r="IFR46" s="37"/>
      <c r="IFS46" s="37"/>
      <c r="IFT46" s="37"/>
      <c r="IFU46" s="37"/>
      <c r="IFV46" s="37"/>
      <c r="IFW46" s="37"/>
      <c r="IFX46" s="37"/>
      <c r="IFY46" s="37"/>
      <c r="IFZ46" s="37"/>
      <c r="IGA46" s="37"/>
      <c r="IGB46" s="37"/>
      <c r="IGC46" s="37"/>
      <c r="IGD46" s="37"/>
      <c r="IGE46" s="37"/>
      <c r="IGF46" s="37"/>
      <c r="IGG46" s="37"/>
      <c r="IGH46" s="37"/>
      <c r="IGI46" s="37"/>
      <c r="IGJ46" s="37"/>
      <c r="IGK46" s="37"/>
      <c r="IGL46" s="37"/>
      <c r="IGM46" s="37"/>
      <c r="IGN46" s="37"/>
      <c r="IGO46" s="37"/>
      <c r="IGP46" s="37"/>
      <c r="IGQ46" s="37"/>
      <c r="IGR46" s="37"/>
      <c r="IGS46" s="37"/>
      <c r="IGT46" s="37"/>
      <c r="IGU46" s="37"/>
      <c r="IGV46" s="37"/>
      <c r="IGW46" s="37"/>
      <c r="IGX46" s="37"/>
      <c r="IGY46" s="37"/>
      <c r="IGZ46" s="37"/>
      <c r="IHA46" s="37"/>
      <c r="IHB46" s="37"/>
      <c r="IHC46" s="37"/>
      <c r="IHD46" s="37"/>
      <c r="IHE46" s="37"/>
      <c r="IHF46" s="37"/>
      <c r="IHG46" s="37"/>
      <c r="IHH46" s="37"/>
      <c r="IHI46" s="37"/>
      <c r="IHJ46" s="37"/>
      <c r="IHK46" s="37"/>
      <c r="IHL46" s="37"/>
      <c r="IHM46" s="37"/>
      <c r="IHN46" s="37"/>
      <c r="IHO46" s="37"/>
      <c r="IHP46" s="37"/>
      <c r="IHQ46" s="37"/>
      <c r="IHR46" s="37"/>
      <c r="IHS46" s="37"/>
      <c r="IHT46" s="37"/>
      <c r="IHU46" s="37"/>
      <c r="IHV46" s="37"/>
      <c r="IHW46" s="37"/>
      <c r="IHX46" s="37"/>
      <c r="IHY46" s="37"/>
      <c r="IHZ46" s="37"/>
      <c r="IIA46" s="37"/>
      <c r="IIB46" s="37"/>
      <c r="IIC46" s="37"/>
      <c r="IID46" s="37"/>
      <c r="IIE46" s="37"/>
      <c r="IIF46" s="37"/>
      <c r="IIG46" s="37"/>
      <c r="IIH46" s="37"/>
      <c r="III46" s="37"/>
      <c r="IIJ46" s="37"/>
      <c r="IIK46" s="37"/>
      <c r="IIL46" s="37"/>
      <c r="IIM46" s="37"/>
      <c r="IIN46" s="37"/>
      <c r="IIO46" s="37"/>
      <c r="IIP46" s="37"/>
      <c r="IIQ46" s="37"/>
      <c r="IIR46" s="37"/>
      <c r="IIS46" s="37"/>
      <c r="IIT46" s="37"/>
      <c r="IIU46" s="37"/>
      <c r="IIV46" s="37"/>
      <c r="IIW46" s="37"/>
      <c r="IIX46" s="37"/>
      <c r="IIY46" s="37"/>
      <c r="IIZ46" s="37"/>
      <c r="IJA46" s="37"/>
      <c r="IJB46" s="37"/>
      <c r="IJC46" s="37"/>
      <c r="IJD46" s="37"/>
      <c r="IJE46" s="37"/>
      <c r="IJF46" s="37"/>
      <c r="IJG46" s="37"/>
      <c r="IJH46" s="37"/>
      <c r="IJI46" s="37"/>
      <c r="IJJ46" s="37"/>
      <c r="IJK46" s="37"/>
      <c r="IJL46" s="37"/>
      <c r="IJM46" s="37"/>
      <c r="IJN46" s="37"/>
      <c r="IJO46" s="37"/>
      <c r="IJP46" s="37"/>
      <c r="IJQ46" s="37"/>
      <c r="IJR46" s="37"/>
      <c r="IJS46" s="37"/>
      <c r="IJT46" s="37"/>
      <c r="IJU46" s="37"/>
      <c r="IJV46" s="37"/>
      <c r="IJW46" s="37"/>
      <c r="IJX46" s="37"/>
      <c r="IJY46" s="37"/>
      <c r="IJZ46" s="37"/>
      <c r="IKA46" s="37"/>
      <c r="IKB46" s="37"/>
      <c r="IKC46" s="37"/>
      <c r="IKD46" s="37"/>
      <c r="IKE46" s="37"/>
      <c r="IKF46" s="37"/>
      <c r="IKG46" s="37"/>
      <c r="IKH46" s="37"/>
      <c r="IKI46" s="37"/>
      <c r="IKJ46" s="37"/>
      <c r="IKK46" s="37"/>
      <c r="IKL46" s="37"/>
      <c r="IKM46" s="37"/>
      <c r="IKN46" s="37"/>
      <c r="IKO46" s="37"/>
      <c r="IKP46" s="37"/>
      <c r="IKQ46" s="37"/>
      <c r="IKR46" s="37"/>
      <c r="IKS46" s="37"/>
      <c r="IKT46" s="37"/>
      <c r="IKU46" s="37"/>
      <c r="IKV46" s="37"/>
      <c r="IKW46" s="37"/>
      <c r="IKX46" s="37"/>
      <c r="IKY46" s="37"/>
      <c r="IKZ46" s="37"/>
      <c r="ILA46" s="37"/>
      <c r="ILB46" s="37"/>
      <c r="ILC46" s="37"/>
      <c r="ILD46" s="37"/>
      <c r="ILE46" s="37"/>
      <c r="ILF46" s="37"/>
      <c r="ILG46" s="37"/>
      <c r="ILH46" s="37"/>
      <c r="ILI46" s="37"/>
      <c r="ILJ46" s="37"/>
      <c r="ILK46" s="37"/>
      <c r="ILL46" s="37"/>
      <c r="ILM46" s="37"/>
      <c r="ILN46" s="37"/>
      <c r="ILO46" s="37"/>
      <c r="ILP46" s="37"/>
      <c r="ILQ46" s="37"/>
      <c r="ILR46" s="37"/>
      <c r="ILS46" s="37"/>
      <c r="ILT46" s="37"/>
      <c r="ILU46" s="37"/>
      <c r="ILV46" s="37"/>
      <c r="ILW46" s="37"/>
      <c r="ILX46" s="37"/>
      <c r="ILY46" s="37"/>
      <c r="ILZ46" s="37"/>
      <c r="IMA46" s="37"/>
      <c r="IMB46" s="37"/>
      <c r="IMC46" s="37"/>
      <c r="IMD46" s="37"/>
      <c r="IME46" s="37"/>
      <c r="IMF46" s="37"/>
      <c r="IMG46" s="37"/>
      <c r="IMH46" s="37"/>
      <c r="IMI46" s="37"/>
      <c r="IMJ46" s="37"/>
      <c r="IMK46" s="37"/>
      <c r="IML46" s="37"/>
      <c r="IMM46" s="37"/>
      <c r="IMN46" s="37"/>
      <c r="IMO46" s="37"/>
      <c r="IMP46" s="37"/>
      <c r="IMQ46" s="37"/>
      <c r="IMR46" s="37"/>
      <c r="IMS46" s="37"/>
      <c r="IMT46" s="37"/>
      <c r="IMU46" s="37"/>
      <c r="IMV46" s="37"/>
      <c r="IMW46" s="37"/>
      <c r="IMX46" s="37"/>
      <c r="IMY46" s="37"/>
      <c r="IMZ46" s="37"/>
      <c r="INA46" s="37"/>
      <c r="INB46" s="37"/>
      <c r="INC46" s="37"/>
      <c r="IND46" s="37"/>
      <c r="INE46" s="37"/>
      <c r="INF46" s="37"/>
      <c r="ING46" s="37"/>
      <c r="INH46" s="37"/>
      <c r="INI46" s="37"/>
      <c r="INJ46" s="37"/>
      <c r="INK46" s="37"/>
      <c r="INL46" s="37"/>
      <c r="INM46" s="37"/>
      <c r="INN46" s="37"/>
      <c r="INO46" s="37"/>
      <c r="INP46" s="37"/>
      <c r="INQ46" s="37"/>
      <c r="INR46" s="37"/>
      <c r="INS46" s="37"/>
      <c r="INT46" s="37"/>
      <c r="INU46" s="37"/>
      <c r="INV46" s="37"/>
      <c r="INW46" s="37"/>
      <c r="INX46" s="37"/>
      <c r="INY46" s="37"/>
      <c r="INZ46" s="37"/>
      <c r="IOA46" s="37"/>
      <c r="IOB46" s="37"/>
      <c r="IOC46" s="37"/>
      <c r="IOD46" s="37"/>
      <c r="IOE46" s="37"/>
      <c r="IOF46" s="37"/>
      <c r="IOG46" s="37"/>
      <c r="IOH46" s="37"/>
      <c r="IOI46" s="37"/>
      <c r="IOJ46" s="37"/>
      <c r="IOK46" s="37"/>
      <c r="IOL46" s="37"/>
      <c r="IOM46" s="37"/>
      <c r="ION46" s="37"/>
      <c r="IOO46" s="37"/>
      <c r="IOP46" s="37"/>
      <c r="IOQ46" s="37"/>
      <c r="IOR46" s="37"/>
      <c r="IOS46" s="37"/>
      <c r="IOT46" s="37"/>
      <c r="IOU46" s="37"/>
      <c r="IOV46" s="37"/>
      <c r="IOW46" s="37"/>
      <c r="IOX46" s="37"/>
      <c r="IOY46" s="37"/>
      <c r="IOZ46" s="37"/>
      <c r="IPA46" s="37"/>
      <c r="IPB46" s="37"/>
      <c r="IPC46" s="37"/>
      <c r="IPD46" s="37"/>
      <c r="IPE46" s="37"/>
      <c r="IPF46" s="37"/>
      <c r="IPG46" s="37"/>
      <c r="IPH46" s="37"/>
      <c r="IPI46" s="37"/>
      <c r="IPJ46" s="37"/>
      <c r="IPK46" s="37"/>
      <c r="IPL46" s="37"/>
      <c r="IPM46" s="37"/>
      <c r="IPN46" s="37"/>
      <c r="IPO46" s="37"/>
      <c r="IPP46" s="37"/>
      <c r="IPQ46" s="37"/>
      <c r="IPR46" s="37"/>
      <c r="IPS46" s="37"/>
      <c r="IPT46" s="37"/>
      <c r="IPU46" s="37"/>
      <c r="IPV46" s="37"/>
      <c r="IPW46" s="37"/>
      <c r="IPX46" s="37"/>
      <c r="IPY46" s="37"/>
      <c r="IPZ46" s="37"/>
      <c r="IQA46" s="37"/>
      <c r="IQB46" s="37"/>
      <c r="IQC46" s="37"/>
      <c r="IQD46" s="37"/>
      <c r="IQE46" s="37"/>
      <c r="IQF46" s="37"/>
      <c r="IQG46" s="37"/>
      <c r="IQH46" s="37"/>
      <c r="IQI46" s="37"/>
      <c r="IQJ46" s="37"/>
      <c r="IQK46" s="37"/>
      <c r="IQL46" s="37"/>
      <c r="IQM46" s="37"/>
      <c r="IQN46" s="37"/>
      <c r="IQO46" s="37"/>
      <c r="IQP46" s="37"/>
      <c r="IQQ46" s="37"/>
      <c r="IQR46" s="37"/>
      <c r="IQS46" s="37"/>
      <c r="IQT46" s="37"/>
      <c r="IQU46" s="37"/>
      <c r="IQV46" s="37"/>
      <c r="IQW46" s="37"/>
      <c r="IQX46" s="37"/>
      <c r="IQY46" s="37"/>
      <c r="IQZ46" s="37"/>
      <c r="IRA46" s="37"/>
      <c r="IRB46" s="37"/>
      <c r="IRC46" s="37"/>
      <c r="IRD46" s="37"/>
      <c r="IRE46" s="37"/>
      <c r="IRF46" s="37"/>
      <c r="IRG46" s="37"/>
      <c r="IRH46" s="37"/>
      <c r="IRI46" s="37"/>
      <c r="IRJ46" s="37"/>
      <c r="IRK46" s="37"/>
      <c r="IRL46" s="37"/>
      <c r="IRM46" s="37"/>
      <c r="IRN46" s="37"/>
      <c r="IRO46" s="37"/>
      <c r="IRP46" s="37"/>
      <c r="IRQ46" s="37"/>
      <c r="IRR46" s="37"/>
      <c r="IRS46" s="37"/>
      <c r="IRT46" s="37"/>
      <c r="IRU46" s="37"/>
      <c r="IRV46" s="37"/>
      <c r="IRW46" s="37"/>
      <c r="IRX46" s="37"/>
      <c r="IRY46" s="37"/>
      <c r="IRZ46" s="37"/>
      <c r="ISA46" s="37"/>
      <c r="ISB46" s="37"/>
      <c r="ISC46" s="37"/>
      <c r="ISD46" s="37"/>
      <c r="ISE46" s="37"/>
      <c r="ISF46" s="37"/>
      <c r="ISG46" s="37"/>
      <c r="ISH46" s="37"/>
      <c r="ISI46" s="37"/>
      <c r="ISJ46" s="37"/>
      <c r="ISK46" s="37"/>
      <c r="ISL46" s="37"/>
      <c r="ISM46" s="37"/>
      <c r="ISN46" s="37"/>
      <c r="ISO46" s="37"/>
      <c r="ISP46" s="37"/>
      <c r="ISQ46" s="37"/>
      <c r="ISR46" s="37"/>
      <c r="ISS46" s="37"/>
      <c r="IST46" s="37"/>
      <c r="ISU46" s="37"/>
      <c r="ISV46" s="37"/>
      <c r="ISW46" s="37"/>
      <c r="ISX46" s="37"/>
      <c r="ISY46" s="37"/>
      <c r="ISZ46" s="37"/>
      <c r="ITA46" s="37"/>
      <c r="ITB46" s="37"/>
      <c r="ITC46" s="37"/>
      <c r="ITD46" s="37"/>
      <c r="ITE46" s="37"/>
      <c r="ITF46" s="37"/>
      <c r="ITG46" s="37"/>
      <c r="ITH46" s="37"/>
      <c r="ITI46" s="37"/>
      <c r="ITJ46" s="37"/>
      <c r="ITK46" s="37"/>
      <c r="ITL46" s="37"/>
      <c r="ITM46" s="37"/>
      <c r="ITN46" s="37"/>
      <c r="ITO46" s="37"/>
      <c r="ITP46" s="37"/>
      <c r="ITQ46" s="37"/>
      <c r="ITR46" s="37"/>
      <c r="ITS46" s="37"/>
      <c r="ITT46" s="37"/>
      <c r="ITU46" s="37"/>
      <c r="ITV46" s="37"/>
      <c r="ITW46" s="37"/>
      <c r="ITX46" s="37"/>
      <c r="ITY46" s="37"/>
      <c r="ITZ46" s="37"/>
      <c r="IUA46" s="37"/>
      <c r="IUB46" s="37"/>
      <c r="IUC46" s="37"/>
      <c r="IUD46" s="37"/>
      <c r="IUE46" s="37"/>
      <c r="IUF46" s="37"/>
      <c r="IUG46" s="37"/>
      <c r="IUH46" s="37"/>
      <c r="IUI46" s="37"/>
      <c r="IUJ46" s="37"/>
      <c r="IUK46" s="37"/>
      <c r="IUL46" s="37"/>
      <c r="IUM46" s="37"/>
      <c r="IUN46" s="37"/>
      <c r="IUO46" s="37"/>
      <c r="IUP46" s="37"/>
      <c r="IUQ46" s="37"/>
      <c r="IUR46" s="37"/>
      <c r="IUS46" s="37"/>
      <c r="IUT46" s="37"/>
      <c r="IUU46" s="37"/>
      <c r="IUV46" s="37"/>
      <c r="IUW46" s="37"/>
      <c r="IUX46" s="37"/>
      <c r="IUY46" s="37"/>
      <c r="IUZ46" s="37"/>
      <c r="IVA46" s="37"/>
      <c r="IVB46" s="37"/>
      <c r="IVC46" s="37"/>
      <c r="IVD46" s="37"/>
      <c r="IVE46" s="37"/>
      <c r="IVF46" s="37"/>
      <c r="IVG46" s="37"/>
      <c r="IVH46" s="37"/>
      <c r="IVI46" s="37"/>
      <c r="IVJ46" s="37"/>
      <c r="IVK46" s="37"/>
      <c r="IVL46" s="37"/>
      <c r="IVM46" s="37"/>
      <c r="IVN46" s="37"/>
      <c r="IVO46" s="37"/>
      <c r="IVP46" s="37"/>
      <c r="IVQ46" s="37"/>
      <c r="IVR46" s="37"/>
      <c r="IVS46" s="37"/>
      <c r="IVT46" s="37"/>
      <c r="IVU46" s="37"/>
      <c r="IVV46" s="37"/>
      <c r="IVW46" s="37"/>
      <c r="IVX46" s="37"/>
      <c r="IVY46" s="37"/>
      <c r="IVZ46" s="37"/>
      <c r="IWA46" s="37"/>
      <c r="IWB46" s="37"/>
      <c r="IWC46" s="37"/>
      <c r="IWD46" s="37"/>
      <c r="IWE46" s="37"/>
      <c r="IWF46" s="37"/>
      <c r="IWG46" s="37"/>
      <c r="IWH46" s="37"/>
      <c r="IWI46" s="37"/>
      <c r="IWJ46" s="37"/>
      <c r="IWK46" s="37"/>
      <c r="IWL46" s="37"/>
      <c r="IWM46" s="37"/>
      <c r="IWN46" s="37"/>
      <c r="IWO46" s="37"/>
      <c r="IWP46" s="37"/>
      <c r="IWQ46" s="37"/>
      <c r="IWR46" s="37"/>
      <c r="IWS46" s="37"/>
      <c r="IWT46" s="37"/>
      <c r="IWU46" s="37"/>
      <c r="IWV46" s="37"/>
      <c r="IWW46" s="37"/>
      <c r="IWX46" s="37"/>
      <c r="IWY46" s="37"/>
      <c r="IWZ46" s="37"/>
      <c r="IXA46" s="37"/>
      <c r="IXB46" s="37"/>
      <c r="IXC46" s="37"/>
      <c r="IXD46" s="37"/>
      <c r="IXE46" s="37"/>
      <c r="IXF46" s="37"/>
      <c r="IXG46" s="37"/>
      <c r="IXH46" s="37"/>
      <c r="IXI46" s="37"/>
      <c r="IXJ46" s="37"/>
      <c r="IXK46" s="37"/>
      <c r="IXL46" s="37"/>
      <c r="IXM46" s="37"/>
      <c r="IXN46" s="37"/>
      <c r="IXO46" s="37"/>
      <c r="IXP46" s="37"/>
      <c r="IXQ46" s="37"/>
      <c r="IXR46" s="37"/>
      <c r="IXS46" s="37"/>
      <c r="IXT46" s="37"/>
      <c r="IXU46" s="37"/>
      <c r="IXV46" s="37"/>
      <c r="IXW46" s="37"/>
      <c r="IXX46" s="37"/>
      <c r="IXY46" s="37"/>
      <c r="IXZ46" s="37"/>
      <c r="IYA46" s="37"/>
      <c r="IYB46" s="37"/>
      <c r="IYC46" s="37"/>
      <c r="IYD46" s="37"/>
      <c r="IYE46" s="37"/>
      <c r="IYF46" s="37"/>
      <c r="IYG46" s="37"/>
      <c r="IYH46" s="37"/>
      <c r="IYI46" s="37"/>
      <c r="IYJ46" s="37"/>
      <c r="IYK46" s="37"/>
      <c r="IYL46" s="37"/>
      <c r="IYM46" s="37"/>
      <c r="IYN46" s="37"/>
      <c r="IYO46" s="37"/>
      <c r="IYP46" s="37"/>
      <c r="IYQ46" s="37"/>
      <c r="IYR46" s="37"/>
      <c r="IYS46" s="37"/>
      <c r="IYT46" s="37"/>
      <c r="IYU46" s="37"/>
      <c r="IYV46" s="37"/>
      <c r="IYW46" s="37"/>
      <c r="IYX46" s="37"/>
      <c r="IYY46" s="37"/>
      <c r="IYZ46" s="37"/>
      <c r="IZA46" s="37"/>
      <c r="IZB46" s="37"/>
      <c r="IZC46" s="37"/>
      <c r="IZD46" s="37"/>
      <c r="IZE46" s="37"/>
      <c r="IZF46" s="37"/>
      <c r="IZG46" s="37"/>
      <c r="IZH46" s="37"/>
      <c r="IZI46" s="37"/>
      <c r="IZJ46" s="37"/>
      <c r="IZK46" s="37"/>
      <c r="IZL46" s="37"/>
      <c r="IZM46" s="37"/>
      <c r="IZN46" s="37"/>
      <c r="IZO46" s="37"/>
      <c r="IZP46" s="37"/>
      <c r="IZQ46" s="37"/>
      <c r="IZR46" s="37"/>
      <c r="IZS46" s="37"/>
      <c r="IZT46" s="37"/>
      <c r="IZU46" s="37"/>
      <c r="IZV46" s="37"/>
      <c r="IZW46" s="37"/>
      <c r="IZX46" s="37"/>
      <c r="IZY46" s="37"/>
      <c r="IZZ46" s="37"/>
      <c r="JAA46" s="37"/>
      <c r="JAB46" s="37"/>
      <c r="JAC46" s="37"/>
      <c r="JAD46" s="37"/>
      <c r="JAE46" s="37"/>
      <c r="JAF46" s="37"/>
      <c r="JAG46" s="37"/>
      <c r="JAH46" s="37"/>
      <c r="JAI46" s="37"/>
      <c r="JAJ46" s="37"/>
      <c r="JAK46" s="37"/>
      <c r="JAL46" s="37"/>
      <c r="JAM46" s="37"/>
      <c r="JAN46" s="37"/>
      <c r="JAO46" s="37"/>
      <c r="JAP46" s="37"/>
      <c r="JAQ46" s="37"/>
      <c r="JAR46" s="37"/>
      <c r="JAS46" s="37"/>
      <c r="JAT46" s="37"/>
      <c r="JAU46" s="37"/>
      <c r="JAV46" s="37"/>
      <c r="JAW46" s="37"/>
      <c r="JAX46" s="37"/>
      <c r="JAY46" s="37"/>
      <c r="JAZ46" s="37"/>
      <c r="JBA46" s="37"/>
      <c r="JBB46" s="37"/>
      <c r="JBC46" s="37"/>
      <c r="JBD46" s="37"/>
      <c r="JBE46" s="37"/>
      <c r="JBF46" s="37"/>
      <c r="JBG46" s="37"/>
      <c r="JBH46" s="37"/>
      <c r="JBI46" s="37"/>
      <c r="JBJ46" s="37"/>
      <c r="JBK46" s="37"/>
      <c r="JBL46" s="37"/>
      <c r="JBM46" s="37"/>
      <c r="JBN46" s="37"/>
      <c r="JBO46" s="37"/>
      <c r="JBP46" s="37"/>
      <c r="JBQ46" s="37"/>
      <c r="JBR46" s="37"/>
      <c r="JBS46" s="37"/>
      <c r="JBT46" s="37"/>
      <c r="JBU46" s="37"/>
      <c r="JBV46" s="37"/>
      <c r="JBW46" s="37"/>
      <c r="JBX46" s="37"/>
      <c r="JBY46" s="37"/>
      <c r="JBZ46" s="37"/>
      <c r="JCA46" s="37"/>
      <c r="JCB46" s="37"/>
      <c r="JCC46" s="37"/>
      <c r="JCD46" s="37"/>
      <c r="JCE46" s="37"/>
      <c r="JCF46" s="37"/>
      <c r="JCG46" s="37"/>
      <c r="JCH46" s="37"/>
      <c r="JCI46" s="37"/>
      <c r="JCJ46" s="37"/>
      <c r="JCK46" s="37"/>
      <c r="JCL46" s="37"/>
      <c r="JCM46" s="37"/>
      <c r="JCN46" s="37"/>
      <c r="JCO46" s="37"/>
      <c r="JCP46" s="37"/>
      <c r="JCQ46" s="37"/>
      <c r="JCR46" s="37"/>
      <c r="JCS46" s="37"/>
      <c r="JCT46" s="37"/>
      <c r="JCU46" s="37"/>
      <c r="JCV46" s="37"/>
      <c r="JCW46" s="37"/>
      <c r="JCX46" s="37"/>
      <c r="JCY46" s="37"/>
      <c r="JCZ46" s="37"/>
      <c r="JDA46" s="37"/>
      <c r="JDB46" s="37"/>
      <c r="JDC46" s="37"/>
      <c r="JDD46" s="37"/>
      <c r="JDE46" s="37"/>
      <c r="JDF46" s="37"/>
      <c r="JDG46" s="37"/>
      <c r="JDH46" s="37"/>
      <c r="JDI46" s="37"/>
      <c r="JDJ46" s="37"/>
      <c r="JDK46" s="37"/>
      <c r="JDL46" s="37"/>
      <c r="JDM46" s="37"/>
      <c r="JDN46" s="37"/>
      <c r="JDO46" s="37"/>
      <c r="JDP46" s="37"/>
      <c r="JDQ46" s="37"/>
      <c r="JDR46" s="37"/>
      <c r="JDS46" s="37"/>
      <c r="JDT46" s="37"/>
      <c r="JDU46" s="37"/>
      <c r="JDV46" s="37"/>
      <c r="JDW46" s="37"/>
      <c r="JDX46" s="37"/>
      <c r="JDY46" s="37"/>
      <c r="JDZ46" s="37"/>
      <c r="JEA46" s="37"/>
      <c r="JEB46" s="37"/>
      <c r="JEC46" s="37"/>
      <c r="JED46" s="37"/>
      <c r="JEE46" s="37"/>
      <c r="JEF46" s="37"/>
      <c r="JEG46" s="37"/>
      <c r="JEH46" s="37"/>
      <c r="JEI46" s="37"/>
      <c r="JEJ46" s="37"/>
      <c r="JEK46" s="37"/>
      <c r="JEL46" s="37"/>
      <c r="JEM46" s="37"/>
      <c r="JEN46" s="37"/>
      <c r="JEO46" s="37"/>
      <c r="JEP46" s="37"/>
      <c r="JEQ46" s="37"/>
      <c r="JER46" s="37"/>
      <c r="JES46" s="37"/>
      <c r="JET46" s="37"/>
      <c r="JEU46" s="37"/>
      <c r="JEV46" s="37"/>
      <c r="JEW46" s="37"/>
      <c r="JEX46" s="37"/>
      <c r="JEY46" s="37"/>
      <c r="JEZ46" s="37"/>
      <c r="JFA46" s="37"/>
      <c r="JFB46" s="37"/>
      <c r="JFC46" s="37"/>
      <c r="JFD46" s="37"/>
      <c r="JFE46" s="37"/>
      <c r="JFF46" s="37"/>
      <c r="JFG46" s="37"/>
      <c r="JFH46" s="37"/>
      <c r="JFI46" s="37"/>
      <c r="JFJ46" s="37"/>
      <c r="JFK46" s="37"/>
      <c r="JFL46" s="37"/>
      <c r="JFM46" s="37"/>
      <c r="JFN46" s="37"/>
      <c r="JFO46" s="37"/>
      <c r="JFP46" s="37"/>
      <c r="JFQ46" s="37"/>
      <c r="JFR46" s="37"/>
      <c r="JFS46" s="37"/>
      <c r="JFT46" s="37"/>
      <c r="JFU46" s="37"/>
      <c r="JFV46" s="37"/>
      <c r="JFW46" s="37"/>
      <c r="JFX46" s="37"/>
      <c r="JFY46" s="37"/>
      <c r="JFZ46" s="37"/>
      <c r="JGA46" s="37"/>
      <c r="JGB46" s="37"/>
      <c r="JGC46" s="37"/>
      <c r="JGD46" s="37"/>
      <c r="JGE46" s="37"/>
      <c r="JGF46" s="37"/>
      <c r="JGG46" s="37"/>
      <c r="JGH46" s="37"/>
      <c r="JGI46" s="37"/>
      <c r="JGJ46" s="37"/>
      <c r="JGK46" s="37"/>
      <c r="JGL46" s="37"/>
      <c r="JGM46" s="37"/>
      <c r="JGN46" s="37"/>
      <c r="JGO46" s="37"/>
      <c r="JGP46" s="37"/>
      <c r="JGQ46" s="37"/>
      <c r="JGR46" s="37"/>
      <c r="JGS46" s="37"/>
      <c r="JGT46" s="37"/>
      <c r="JGU46" s="37"/>
      <c r="JGV46" s="37"/>
      <c r="JGW46" s="37"/>
      <c r="JGX46" s="37"/>
      <c r="JGY46" s="37"/>
      <c r="JGZ46" s="37"/>
      <c r="JHA46" s="37"/>
      <c r="JHB46" s="37"/>
      <c r="JHC46" s="37"/>
      <c r="JHD46" s="37"/>
      <c r="JHE46" s="37"/>
      <c r="JHF46" s="37"/>
      <c r="JHG46" s="37"/>
      <c r="JHH46" s="37"/>
      <c r="JHI46" s="37"/>
      <c r="JHJ46" s="37"/>
      <c r="JHK46" s="37"/>
      <c r="JHL46" s="37"/>
      <c r="JHM46" s="37"/>
      <c r="JHN46" s="37"/>
      <c r="JHO46" s="37"/>
      <c r="JHP46" s="37"/>
      <c r="JHQ46" s="37"/>
      <c r="JHR46" s="37"/>
      <c r="JHS46" s="37"/>
      <c r="JHT46" s="37"/>
      <c r="JHU46" s="37"/>
      <c r="JHV46" s="37"/>
      <c r="JHW46" s="37"/>
      <c r="JHX46" s="37"/>
      <c r="JHY46" s="37"/>
      <c r="JHZ46" s="37"/>
      <c r="JIA46" s="37"/>
      <c r="JIB46" s="37"/>
      <c r="JIC46" s="37"/>
      <c r="JID46" s="37"/>
      <c r="JIE46" s="37"/>
      <c r="JIF46" s="37"/>
      <c r="JIG46" s="37"/>
      <c r="JIH46" s="37"/>
      <c r="JII46" s="37"/>
      <c r="JIJ46" s="37"/>
      <c r="JIK46" s="37"/>
      <c r="JIL46" s="37"/>
      <c r="JIM46" s="37"/>
      <c r="JIN46" s="37"/>
      <c r="JIO46" s="37"/>
      <c r="JIP46" s="37"/>
      <c r="JIQ46" s="37"/>
      <c r="JIR46" s="37"/>
      <c r="JIS46" s="37"/>
      <c r="JIT46" s="37"/>
      <c r="JIU46" s="37"/>
      <c r="JIV46" s="37"/>
      <c r="JIW46" s="37"/>
      <c r="JIX46" s="37"/>
      <c r="JIY46" s="37"/>
      <c r="JIZ46" s="37"/>
      <c r="JJA46" s="37"/>
      <c r="JJB46" s="37"/>
      <c r="JJC46" s="37"/>
      <c r="JJD46" s="37"/>
      <c r="JJE46" s="37"/>
      <c r="JJF46" s="37"/>
      <c r="JJG46" s="37"/>
      <c r="JJH46" s="37"/>
      <c r="JJI46" s="37"/>
      <c r="JJJ46" s="37"/>
      <c r="JJK46" s="37"/>
      <c r="JJL46" s="37"/>
      <c r="JJM46" s="37"/>
      <c r="JJN46" s="37"/>
      <c r="JJO46" s="37"/>
      <c r="JJP46" s="37"/>
      <c r="JJQ46" s="37"/>
      <c r="JJR46" s="37"/>
      <c r="JJS46" s="37"/>
      <c r="JJT46" s="37"/>
      <c r="JJU46" s="37"/>
      <c r="JJV46" s="37"/>
      <c r="JJW46" s="37"/>
      <c r="JJX46" s="37"/>
      <c r="JJY46" s="37"/>
      <c r="JJZ46" s="37"/>
      <c r="JKA46" s="37"/>
      <c r="JKB46" s="37"/>
      <c r="JKC46" s="37"/>
      <c r="JKD46" s="37"/>
      <c r="JKE46" s="37"/>
      <c r="JKF46" s="37"/>
      <c r="JKG46" s="37"/>
      <c r="JKH46" s="37"/>
      <c r="JKI46" s="37"/>
      <c r="JKJ46" s="37"/>
      <c r="JKK46" s="37"/>
      <c r="JKL46" s="37"/>
      <c r="JKM46" s="37"/>
      <c r="JKN46" s="37"/>
      <c r="JKO46" s="37"/>
      <c r="JKP46" s="37"/>
      <c r="JKQ46" s="37"/>
      <c r="JKR46" s="37"/>
      <c r="JKS46" s="37"/>
      <c r="JKT46" s="37"/>
      <c r="JKU46" s="37"/>
      <c r="JKV46" s="37"/>
      <c r="JKW46" s="37"/>
      <c r="JKX46" s="37"/>
      <c r="JKY46" s="37"/>
      <c r="JKZ46" s="37"/>
      <c r="JLA46" s="37"/>
      <c r="JLB46" s="37"/>
      <c r="JLC46" s="37"/>
      <c r="JLD46" s="37"/>
      <c r="JLE46" s="37"/>
      <c r="JLF46" s="37"/>
      <c r="JLG46" s="37"/>
      <c r="JLH46" s="37"/>
      <c r="JLI46" s="37"/>
      <c r="JLJ46" s="37"/>
      <c r="JLK46" s="37"/>
      <c r="JLL46" s="37"/>
      <c r="JLM46" s="37"/>
      <c r="JLN46" s="37"/>
      <c r="JLO46" s="37"/>
      <c r="JLP46" s="37"/>
      <c r="JLQ46" s="37"/>
      <c r="JLR46" s="37"/>
      <c r="JLS46" s="37"/>
      <c r="JLT46" s="37"/>
      <c r="JLU46" s="37"/>
      <c r="JLV46" s="37"/>
      <c r="JLW46" s="37"/>
      <c r="JLX46" s="37"/>
      <c r="JLY46" s="37"/>
      <c r="JLZ46" s="37"/>
      <c r="JMA46" s="37"/>
      <c r="JMB46" s="37"/>
      <c r="JMC46" s="37"/>
      <c r="JMD46" s="37"/>
      <c r="JME46" s="37"/>
      <c r="JMF46" s="37"/>
      <c r="JMG46" s="37"/>
      <c r="JMH46" s="37"/>
      <c r="JMI46" s="37"/>
      <c r="JMJ46" s="37"/>
      <c r="JMK46" s="37"/>
      <c r="JML46" s="37"/>
      <c r="JMM46" s="37"/>
      <c r="JMN46" s="37"/>
      <c r="JMO46" s="37"/>
      <c r="JMP46" s="37"/>
      <c r="JMQ46" s="37"/>
      <c r="JMR46" s="37"/>
      <c r="JMS46" s="37"/>
      <c r="JMT46" s="37"/>
      <c r="JMU46" s="37"/>
      <c r="JMV46" s="37"/>
      <c r="JMW46" s="37"/>
      <c r="JMX46" s="37"/>
      <c r="JMY46" s="37"/>
      <c r="JMZ46" s="37"/>
      <c r="JNA46" s="37"/>
      <c r="JNB46" s="37"/>
      <c r="JNC46" s="37"/>
      <c r="JND46" s="37"/>
      <c r="JNE46" s="37"/>
      <c r="JNF46" s="37"/>
      <c r="JNG46" s="37"/>
      <c r="JNH46" s="37"/>
      <c r="JNI46" s="37"/>
      <c r="JNJ46" s="37"/>
      <c r="JNK46" s="37"/>
      <c r="JNL46" s="37"/>
      <c r="JNM46" s="37"/>
      <c r="JNN46" s="37"/>
      <c r="JNO46" s="37"/>
      <c r="JNP46" s="37"/>
      <c r="JNQ46" s="37"/>
      <c r="JNR46" s="37"/>
      <c r="JNS46" s="37"/>
      <c r="JNT46" s="37"/>
      <c r="JNU46" s="37"/>
      <c r="JNV46" s="37"/>
      <c r="JNW46" s="37"/>
      <c r="JNX46" s="37"/>
      <c r="JNY46" s="37"/>
      <c r="JNZ46" s="37"/>
      <c r="JOA46" s="37"/>
      <c r="JOB46" s="37"/>
      <c r="JOC46" s="37"/>
      <c r="JOD46" s="37"/>
      <c r="JOE46" s="37"/>
      <c r="JOF46" s="37"/>
      <c r="JOG46" s="37"/>
      <c r="JOH46" s="37"/>
      <c r="JOI46" s="37"/>
      <c r="JOJ46" s="37"/>
      <c r="JOK46" s="37"/>
      <c r="JOL46" s="37"/>
      <c r="JOM46" s="37"/>
      <c r="JON46" s="37"/>
      <c r="JOO46" s="37"/>
      <c r="JOP46" s="37"/>
      <c r="JOQ46" s="37"/>
      <c r="JOR46" s="37"/>
      <c r="JOS46" s="37"/>
      <c r="JOT46" s="37"/>
      <c r="JOU46" s="37"/>
      <c r="JOV46" s="37"/>
      <c r="JOW46" s="37"/>
      <c r="JOX46" s="37"/>
      <c r="JOY46" s="37"/>
      <c r="JOZ46" s="37"/>
      <c r="JPA46" s="37"/>
      <c r="JPB46" s="37"/>
      <c r="JPC46" s="37"/>
      <c r="JPD46" s="37"/>
      <c r="JPE46" s="37"/>
      <c r="JPF46" s="37"/>
      <c r="JPG46" s="37"/>
      <c r="JPH46" s="37"/>
      <c r="JPI46" s="37"/>
      <c r="JPJ46" s="37"/>
      <c r="JPK46" s="37"/>
      <c r="JPL46" s="37"/>
      <c r="JPM46" s="37"/>
      <c r="JPN46" s="37"/>
      <c r="JPO46" s="37"/>
      <c r="JPP46" s="37"/>
      <c r="JPQ46" s="37"/>
      <c r="JPR46" s="37"/>
      <c r="JPS46" s="37"/>
      <c r="JPT46" s="37"/>
      <c r="JPU46" s="37"/>
      <c r="JPV46" s="37"/>
      <c r="JPW46" s="37"/>
      <c r="JPX46" s="37"/>
      <c r="JPY46" s="37"/>
      <c r="JPZ46" s="37"/>
      <c r="JQA46" s="37"/>
      <c r="JQB46" s="37"/>
      <c r="JQC46" s="37"/>
      <c r="JQD46" s="37"/>
      <c r="JQE46" s="37"/>
      <c r="JQF46" s="37"/>
      <c r="JQG46" s="37"/>
      <c r="JQH46" s="37"/>
      <c r="JQI46" s="37"/>
      <c r="JQJ46" s="37"/>
      <c r="JQK46" s="37"/>
      <c r="JQL46" s="37"/>
      <c r="JQM46" s="37"/>
      <c r="JQN46" s="37"/>
      <c r="JQO46" s="37"/>
      <c r="JQP46" s="37"/>
      <c r="JQQ46" s="37"/>
      <c r="JQR46" s="37"/>
      <c r="JQS46" s="37"/>
      <c r="JQT46" s="37"/>
      <c r="JQU46" s="37"/>
      <c r="JQV46" s="37"/>
      <c r="JQW46" s="37"/>
      <c r="JQX46" s="37"/>
      <c r="JQY46" s="37"/>
      <c r="JQZ46" s="37"/>
      <c r="JRA46" s="37"/>
      <c r="JRB46" s="37"/>
      <c r="JRC46" s="37"/>
      <c r="JRD46" s="37"/>
      <c r="JRE46" s="37"/>
      <c r="JRF46" s="37"/>
      <c r="JRG46" s="37"/>
      <c r="JRH46" s="37"/>
      <c r="JRI46" s="37"/>
      <c r="JRJ46" s="37"/>
      <c r="JRK46" s="37"/>
      <c r="JRL46" s="37"/>
      <c r="JRM46" s="37"/>
      <c r="JRN46" s="37"/>
      <c r="JRO46" s="37"/>
      <c r="JRP46" s="37"/>
      <c r="JRQ46" s="37"/>
      <c r="JRR46" s="37"/>
      <c r="JRS46" s="37"/>
      <c r="JRT46" s="37"/>
      <c r="JRU46" s="37"/>
      <c r="JRV46" s="37"/>
      <c r="JRW46" s="37"/>
      <c r="JRX46" s="37"/>
      <c r="JRY46" s="37"/>
      <c r="JRZ46" s="37"/>
      <c r="JSA46" s="37"/>
      <c r="JSB46" s="37"/>
      <c r="JSC46" s="37"/>
      <c r="JSD46" s="37"/>
      <c r="JSE46" s="37"/>
      <c r="JSF46" s="37"/>
      <c r="JSG46" s="37"/>
      <c r="JSH46" s="37"/>
      <c r="JSI46" s="37"/>
      <c r="JSJ46" s="37"/>
      <c r="JSK46" s="37"/>
      <c r="JSL46" s="37"/>
      <c r="JSM46" s="37"/>
      <c r="JSN46" s="37"/>
      <c r="JSO46" s="37"/>
      <c r="JSP46" s="37"/>
      <c r="JSQ46" s="37"/>
      <c r="JSR46" s="37"/>
      <c r="JSS46" s="37"/>
      <c r="JST46" s="37"/>
      <c r="JSU46" s="37"/>
      <c r="JSV46" s="37"/>
      <c r="JSW46" s="37"/>
      <c r="JSX46" s="37"/>
      <c r="JSY46" s="37"/>
      <c r="JSZ46" s="37"/>
      <c r="JTA46" s="37"/>
      <c r="JTB46" s="37"/>
      <c r="JTC46" s="37"/>
      <c r="JTD46" s="37"/>
      <c r="JTE46" s="37"/>
      <c r="JTF46" s="37"/>
      <c r="JTG46" s="37"/>
      <c r="JTH46" s="37"/>
      <c r="JTI46" s="37"/>
      <c r="JTJ46" s="37"/>
      <c r="JTK46" s="37"/>
      <c r="JTL46" s="37"/>
      <c r="JTM46" s="37"/>
      <c r="JTN46" s="37"/>
      <c r="JTO46" s="37"/>
      <c r="JTP46" s="37"/>
      <c r="JTQ46" s="37"/>
      <c r="JTR46" s="37"/>
      <c r="JTS46" s="37"/>
      <c r="JTT46" s="37"/>
      <c r="JTU46" s="37"/>
      <c r="JTV46" s="37"/>
      <c r="JTW46" s="37"/>
      <c r="JTX46" s="37"/>
      <c r="JTY46" s="37"/>
      <c r="JTZ46" s="37"/>
      <c r="JUA46" s="37"/>
      <c r="JUB46" s="37"/>
      <c r="JUC46" s="37"/>
      <c r="JUD46" s="37"/>
      <c r="JUE46" s="37"/>
      <c r="JUF46" s="37"/>
      <c r="JUG46" s="37"/>
      <c r="JUH46" s="37"/>
      <c r="JUI46" s="37"/>
      <c r="JUJ46" s="37"/>
      <c r="JUK46" s="37"/>
      <c r="JUL46" s="37"/>
      <c r="JUM46" s="37"/>
      <c r="JUN46" s="37"/>
      <c r="JUO46" s="37"/>
      <c r="JUP46" s="37"/>
      <c r="JUQ46" s="37"/>
      <c r="JUR46" s="37"/>
      <c r="JUS46" s="37"/>
      <c r="JUT46" s="37"/>
      <c r="JUU46" s="37"/>
      <c r="JUV46" s="37"/>
      <c r="JUW46" s="37"/>
      <c r="JUX46" s="37"/>
      <c r="JUY46" s="37"/>
      <c r="JUZ46" s="37"/>
      <c r="JVA46" s="37"/>
      <c r="JVB46" s="37"/>
      <c r="JVC46" s="37"/>
      <c r="JVD46" s="37"/>
      <c r="JVE46" s="37"/>
      <c r="JVF46" s="37"/>
      <c r="JVG46" s="37"/>
      <c r="JVH46" s="37"/>
      <c r="JVI46" s="37"/>
      <c r="JVJ46" s="37"/>
      <c r="JVK46" s="37"/>
      <c r="JVL46" s="37"/>
      <c r="JVM46" s="37"/>
      <c r="JVN46" s="37"/>
      <c r="JVO46" s="37"/>
      <c r="JVP46" s="37"/>
      <c r="JVQ46" s="37"/>
      <c r="JVR46" s="37"/>
      <c r="JVS46" s="37"/>
      <c r="JVT46" s="37"/>
      <c r="JVU46" s="37"/>
      <c r="JVV46" s="37"/>
      <c r="JVW46" s="37"/>
      <c r="JVX46" s="37"/>
      <c r="JVY46" s="37"/>
      <c r="JVZ46" s="37"/>
      <c r="JWA46" s="37"/>
      <c r="JWB46" s="37"/>
      <c r="JWC46" s="37"/>
      <c r="JWD46" s="37"/>
      <c r="JWE46" s="37"/>
      <c r="JWF46" s="37"/>
      <c r="JWG46" s="37"/>
      <c r="JWH46" s="37"/>
      <c r="JWI46" s="37"/>
      <c r="JWJ46" s="37"/>
      <c r="JWK46" s="37"/>
      <c r="JWL46" s="37"/>
      <c r="JWM46" s="37"/>
      <c r="JWN46" s="37"/>
      <c r="JWO46" s="37"/>
      <c r="JWP46" s="37"/>
      <c r="JWQ46" s="37"/>
      <c r="JWR46" s="37"/>
      <c r="JWS46" s="37"/>
      <c r="JWT46" s="37"/>
      <c r="JWU46" s="37"/>
      <c r="JWV46" s="37"/>
      <c r="JWW46" s="37"/>
      <c r="JWX46" s="37"/>
      <c r="JWY46" s="37"/>
      <c r="JWZ46" s="37"/>
      <c r="JXA46" s="37"/>
      <c r="JXB46" s="37"/>
      <c r="JXC46" s="37"/>
      <c r="JXD46" s="37"/>
      <c r="JXE46" s="37"/>
      <c r="JXF46" s="37"/>
      <c r="JXG46" s="37"/>
      <c r="JXH46" s="37"/>
      <c r="JXI46" s="37"/>
      <c r="JXJ46" s="37"/>
      <c r="JXK46" s="37"/>
      <c r="JXL46" s="37"/>
      <c r="JXM46" s="37"/>
      <c r="JXN46" s="37"/>
      <c r="JXO46" s="37"/>
      <c r="JXP46" s="37"/>
      <c r="JXQ46" s="37"/>
      <c r="JXR46" s="37"/>
      <c r="JXS46" s="37"/>
      <c r="JXT46" s="37"/>
      <c r="JXU46" s="37"/>
      <c r="JXV46" s="37"/>
      <c r="JXW46" s="37"/>
      <c r="JXX46" s="37"/>
      <c r="JXY46" s="37"/>
      <c r="JXZ46" s="37"/>
      <c r="JYA46" s="37"/>
      <c r="JYB46" s="37"/>
      <c r="JYC46" s="37"/>
      <c r="JYD46" s="37"/>
      <c r="JYE46" s="37"/>
      <c r="JYF46" s="37"/>
      <c r="JYG46" s="37"/>
      <c r="JYH46" s="37"/>
      <c r="JYI46" s="37"/>
      <c r="JYJ46" s="37"/>
      <c r="JYK46" s="37"/>
      <c r="JYL46" s="37"/>
      <c r="JYM46" s="37"/>
      <c r="JYN46" s="37"/>
      <c r="JYO46" s="37"/>
      <c r="JYP46" s="37"/>
      <c r="JYQ46" s="37"/>
      <c r="JYR46" s="37"/>
      <c r="JYS46" s="37"/>
      <c r="JYT46" s="37"/>
      <c r="JYU46" s="37"/>
      <c r="JYV46" s="37"/>
      <c r="JYW46" s="37"/>
      <c r="JYX46" s="37"/>
      <c r="JYY46" s="37"/>
      <c r="JYZ46" s="37"/>
      <c r="JZA46" s="37"/>
      <c r="JZB46" s="37"/>
      <c r="JZC46" s="37"/>
      <c r="JZD46" s="37"/>
      <c r="JZE46" s="37"/>
      <c r="JZF46" s="37"/>
      <c r="JZG46" s="37"/>
      <c r="JZH46" s="37"/>
      <c r="JZI46" s="37"/>
      <c r="JZJ46" s="37"/>
      <c r="JZK46" s="37"/>
      <c r="JZL46" s="37"/>
      <c r="JZM46" s="37"/>
      <c r="JZN46" s="37"/>
      <c r="JZO46" s="37"/>
      <c r="JZP46" s="37"/>
      <c r="JZQ46" s="37"/>
      <c r="JZR46" s="37"/>
      <c r="JZS46" s="37"/>
      <c r="JZT46" s="37"/>
      <c r="JZU46" s="37"/>
      <c r="JZV46" s="37"/>
      <c r="JZW46" s="37"/>
      <c r="JZX46" s="37"/>
      <c r="JZY46" s="37"/>
      <c r="JZZ46" s="37"/>
      <c r="KAA46" s="37"/>
      <c r="KAB46" s="37"/>
      <c r="KAC46" s="37"/>
      <c r="KAD46" s="37"/>
      <c r="KAE46" s="37"/>
      <c r="KAF46" s="37"/>
      <c r="KAG46" s="37"/>
      <c r="KAH46" s="37"/>
      <c r="KAI46" s="37"/>
      <c r="KAJ46" s="37"/>
      <c r="KAK46" s="37"/>
      <c r="KAL46" s="37"/>
      <c r="KAM46" s="37"/>
      <c r="KAN46" s="37"/>
      <c r="KAO46" s="37"/>
      <c r="KAP46" s="37"/>
      <c r="KAQ46" s="37"/>
      <c r="KAR46" s="37"/>
      <c r="KAS46" s="37"/>
      <c r="KAT46" s="37"/>
      <c r="KAU46" s="37"/>
      <c r="KAV46" s="37"/>
      <c r="KAW46" s="37"/>
      <c r="KAX46" s="37"/>
      <c r="KAY46" s="37"/>
      <c r="KAZ46" s="37"/>
      <c r="KBA46" s="37"/>
      <c r="KBB46" s="37"/>
      <c r="KBC46" s="37"/>
      <c r="KBD46" s="37"/>
      <c r="KBE46" s="37"/>
      <c r="KBF46" s="37"/>
      <c r="KBG46" s="37"/>
      <c r="KBH46" s="37"/>
      <c r="KBI46" s="37"/>
      <c r="KBJ46" s="37"/>
      <c r="KBK46" s="37"/>
      <c r="KBL46" s="37"/>
      <c r="KBM46" s="37"/>
      <c r="KBN46" s="37"/>
      <c r="KBO46" s="37"/>
      <c r="KBP46" s="37"/>
      <c r="KBQ46" s="37"/>
      <c r="KBR46" s="37"/>
      <c r="KBS46" s="37"/>
      <c r="KBT46" s="37"/>
      <c r="KBU46" s="37"/>
      <c r="KBV46" s="37"/>
      <c r="KBW46" s="37"/>
      <c r="KBX46" s="37"/>
      <c r="KBY46" s="37"/>
      <c r="KBZ46" s="37"/>
      <c r="KCA46" s="37"/>
      <c r="KCB46" s="37"/>
      <c r="KCC46" s="37"/>
      <c r="KCD46" s="37"/>
      <c r="KCE46" s="37"/>
      <c r="KCF46" s="37"/>
      <c r="KCG46" s="37"/>
      <c r="KCH46" s="37"/>
      <c r="KCI46" s="37"/>
      <c r="KCJ46" s="37"/>
      <c r="KCK46" s="37"/>
      <c r="KCL46" s="37"/>
      <c r="KCM46" s="37"/>
      <c r="KCN46" s="37"/>
      <c r="KCO46" s="37"/>
      <c r="KCP46" s="37"/>
      <c r="KCQ46" s="37"/>
      <c r="KCR46" s="37"/>
      <c r="KCS46" s="37"/>
      <c r="KCT46" s="37"/>
      <c r="KCU46" s="37"/>
      <c r="KCV46" s="37"/>
      <c r="KCW46" s="37"/>
      <c r="KCX46" s="37"/>
      <c r="KCY46" s="37"/>
      <c r="KCZ46" s="37"/>
      <c r="KDA46" s="37"/>
      <c r="KDB46" s="37"/>
      <c r="KDC46" s="37"/>
      <c r="KDD46" s="37"/>
      <c r="KDE46" s="37"/>
      <c r="KDF46" s="37"/>
      <c r="KDG46" s="37"/>
      <c r="KDH46" s="37"/>
      <c r="KDI46" s="37"/>
      <c r="KDJ46" s="37"/>
      <c r="KDK46" s="37"/>
      <c r="KDL46" s="37"/>
      <c r="KDM46" s="37"/>
      <c r="KDN46" s="37"/>
      <c r="KDO46" s="37"/>
      <c r="KDP46" s="37"/>
      <c r="KDQ46" s="37"/>
      <c r="KDR46" s="37"/>
      <c r="KDS46" s="37"/>
      <c r="KDT46" s="37"/>
      <c r="KDU46" s="37"/>
      <c r="KDV46" s="37"/>
      <c r="KDW46" s="37"/>
      <c r="KDX46" s="37"/>
      <c r="KDY46" s="37"/>
      <c r="KDZ46" s="37"/>
      <c r="KEA46" s="37"/>
      <c r="KEB46" s="37"/>
      <c r="KEC46" s="37"/>
      <c r="KED46" s="37"/>
      <c r="KEE46" s="37"/>
      <c r="KEF46" s="37"/>
      <c r="KEG46" s="37"/>
      <c r="KEH46" s="37"/>
      <c r="KEI46" s="37"/>
      <c r="KEJ46" s="37"/>
      <c r="KEK46" s="37"/>
      <c r="KEL46" s="37"/>
      <c r="KEM46" s="37"/>
      <c r="KEN46" s="37"/>
      <c r="KEO46" s="37"/>
      <c r="KEP46" s="37"/>
      <c r="KEQ46" s="37"/>
      <c r="KER46" s="37"/>
      <c r="KES46" s="37"/>
      <c r="KET46" s="37"/>
      <c r="KEU46" s="37"/>
      <c r="KEV46" s="37"/>
      <c r="KEW46" s="37"/>
      <c r="KEX46" s="37"/>
      <c r="KEY46" s="37"/>
      <c r="KEZ46" s="37"/>
      <c r="KFA46" s="37"/>
      <c r="KFB46" s="37"/>
      <c r="KFC46" s="37"/>
      <c r="KFD46" s="37"/>
      <c r="KFE46" s="37"/>
      <c r="KFF46" s="37"/>
      <c r="KFG46" s="37"/>
      <c r="KFH46" s="37"/>
      <c r="KFI46" s="37"/>
      <c r="KFJ46" s="37"/>
      <c r="KFK46" s="37"/>
      <c r="KFL46" s="37"/>
      <c r="KFM46" s="37"/>
      <c r="KFN46" s="37"/>
      <c r="KFO46" s="37"/>
      <c r="KFP46" s="37"/>
      <c r="KFQ46" s="37"/>
      <c r="KFR46" s="37"/>
      <c r="KFS46" s="37"/>
      <c r="KFT46" s="37"/>
      <c r="KFU46" s="37"/>
      <c r="KFV46" s="37"/>
      <c r="KFW46" s="37"/>
      <c r="KFX46" s="37"/>
      <c r="KFY46" s="37"/>
      <c r="KFZ46" s="37"/>
      <c r="KGA46" s="37"/>
      <c r="KGB46" s="37"/>
      <c r="KGC46" s="37"/>
      <c r="KGD46" s="37"/>
      <c r="KGE46" s="37"/>
      <c r="KGF46" s="37"/>
      <c r="KGG46" s="37"/>
      <c r="KGH46" s="37"/>
      <c r="KGI46" s="37"/>
      <c r="KGJ46" s="37"/>
      <c r="KGK46" s="37"/>
      <c r="KGL46" s="37"/>
      <c r="KGM46" s="37"/>
      <c r="KGN46" s="37"/>
      <c r="KGO46" s="37"/>
      <c r="KGP46" s="37"/>
      <c r="KGQ46" s="37"/>
      <c r="KGR46" s="37"/>
      <c r="KGS46" s="37"/>
      <c r="KGT46" s="37"/>
      <c r="KGU46" s="37"/>
      <c r="KGV46" s="37"/>
      <c r="KGW46" s="37"/>
      <c r="KGX46" s="37"/>
      <c r="KGY46" s="37"/>
      <c r="KGZ46" s="37"/>
      <c r="KHA46" s="37"/>
      <c r="KHB46" s="37"/>
      <c r="KHC46" s="37"/>
      <c r="KHD46" s="37"/>
      <c r="KHE46" s="37"/>
      <c r="KHF46" s="37"/>
      <c r="KHG46" s="37"/>
      <c r="KHH46" s="37"/>
      <c r="KHI46" s="37"/>
      <c r="KHJ46" s="37"/>
      <c r="KHK46" s="37"/>
      <c r="KHL46" s="37"/>
      <c r="KHM46" s="37"/>
      <c r="KHN46" s="37"/>
      <c r="KHO46" s="37"/>
      <c r="KHP46" s="37"/>
      <c r="KHQ46" s="37"/>
      <c r="KHR46" s="37"/>
      <c r="KHS46" s="37"/>
      <c r="KHT46" s="37"/>
      <c r="KHU46" s="37"/>
      <c r="KHV46" s="37"/>
      <c r="KHW46" s="37"/>
      <c r="KHX46" s="37"/>
      <c r="KHY46" s="37"/>
      <c r="KHZ46" s="37"/>
      <c r="KIA46" s="37"/>
      <c r="KIB46" s="37"/>
      <c r="KIC46" s="37"/>
      <c r="KID46" s="37"/>
      <c r="KIE46" s="37"/>
      <c r="KIF46" s="37"/>
      <c r="KIG46" s="37"/>
      <c r="KIH46" s="37"/>
      <c r="KII46" s="37"/>
      <c r="KIJ46" s="37"/>
      <c r="KIK46" s="37"/>
      <c r="KIL46" s="37"/>
      <c r="KIM46" s="37"/>
      <c r="KIN46" s="37"/>
      <c r="KIO46" s="37"/>
      <c r="KIP46" s="37"/>
      <c r="KIQ46" s="37"/>
      <c r="KIR46" s="37"/>
      <c r="KIS46" s="37"/>
      <c r="KIT46" s="37"/>
      <c r="KIU46" s="37"/>
      <c r="KIV46" s="37"/>
      <c r="KIW46" s="37"/>
      <c r="KIX46" s="37"/>
      <c r="KIY46" s="37"/>
      <c r="KIZ46" s="37"/>
      <c r="KJA46" s="37"/>
      <c r="KJB46" s="37"/>
      <c r="KJC46" s="37"/>
      <c r="KJD46" s="37"/>
      <c r="KJE46" s="37"/>
      <c r="KJF46" s="37"/>
      <c r="KJG46" s="37"/>
      <c r="KJH46" s="37"/>
      <c r="KJI46" s="37"/>
      <c r="KJJ46" s="37"/>
      <c r="KJK46" s="37"/>
      <c r="KJL46" s="37"/>
      <c r="KJM46" s="37"/>
      <c r="KJN46" s="37"/>
      <c r="KJO46" s="37"/>
      <c r="KJP46" s="37"/>
      <c r="KJQ46" s="37"/>
      <c r="KJR46" s="37"/>
      <c r="KJS46" s="37"/>
      <c r="KJT46" s="37"/>
      <c r="KJU46" s="37"/>
      <c r="KJV46" s="37"/>
      <c r="KJW46" s="37"/>
      <c r="KJX46" s="37"/>
      <c r="KJY46" s="37"/>
      <c r="KJZ46" s="37"/>
      <c r="KKA46" s="37"/>
      <c r="KKB46" s="37"/>
      <c r="KKC46" s="37"/>
      <c r="KKD46" s="37"/>
      <c r="KKE46" s="37"/>
      <c r="KKF46" s="37"/>
      <c r="KKG46" s="37"/>
      <c r="KKH46" s="37"/>
      <c r="KKI46" s="37"/>
      <c r="KKJ46" s="37"/>
      <c r="KKK46" s="37"/>
      <c r="KKL46" s="37"/>
      <c r="KKM46" s="37"/>
      <c r="KKN46" s="37"/>
      <c r="KKO46" s="37"/>
      <c r="KKP46" s="37"/>
      <c r="KKQ46" s="37"/>
      <c r="KKR46" s="37"/>
      <c r="KKS46" s="37"/>
      <c r="KKT46" s="37"/>
      <c r="KKU46" s="37"/>
      <c r="KKV46" s="37"/>
      <c r="KKW46" s="37"/>
      <c r="KKX46" s="37"/>
      <c r="KKY46" s="37"/>
      <c r="KKZ46" s="37"/>
      <c r="KLA46" s="37"/>
      <c r="KLB46" s="37"/>
      <c r="KLC46" s="37"/>
      <c r="KLD46" s="37"/>
      <c r="KLE46" s="37"/>
      <c r="KLF46" s="37"/>
      <c r="KLG46" s="37"/>
      <c r="KLH46" s="37"/>
      <c r="KLI46" s="37"/>
      <c r="KLJ46" s="37"/>
      <c r="KLK46" s="37"/>
      <c r="KLL46" s="37"/>
      <c r="KLM46" s="37"/>
      <c r="KLN46" s="37"/>
      <c r="KLO46" s="37"/>
      <c r="KLP46" s="37"/>
      <c r="KLQ46" s="37"/>
      <c r="KLR46" s="37"/>
      <c r="KLS46" s="37"/>
      <c r="KLT46" s="37"/>
      <c r="KLU46" s="37"/>
      <c r="KLV46" s="37"/>
      <c r="KLW46" s="37"/>
      <c r="KLX46" s="37"/>
      <c r="KLY46" s="37"/>
      <c r="KLZ46" s="37"/>
      <c r="KMA46" s="37"/>
      <c r="KMB46" s="37"/>
      <c r="KMC46" s="37"/>
      <c r="KMD46" s="37"/>
      <c r="KME46" s="37"/>
      <c r="KMF46" s="37"/>
      <c r="KMG46" s="37"/>
      <c r="KMH46" s="37"/>
      <c r="KMI46" s="37"/>
      <c r="KMJ46" s="37"/>
      <c r="KMK46" s="37"/>
      <c r="KML46" s="37"/>
      <c r="KMM46" s="37"/>
      <c r="KMN46" s="37"/>
      <c r="KMO46" s="37"/>
      <c r="KMP46" s="37"/>
      <c r="KMQ46" s="37"/>
      <c r="KMR46" s="37"/>
      <c r="KMS46" s="37"/>
      <c r="KMT46" s="37"/>
      <c r="KMU46" s="37"/>
      <c r="KMV46" s="37"/>
      <c r="KMW46" s="37"/>
      <c r="KMX46" s="37"/>
      <c r="KMY46" s="37"/>
      <c r="KMZ46" s="37"/>
      <c r="KNA46" s="37"/>
      <c r="KNB46" s="37"/>
      <c r="KNC46" s="37"/>
      <c r="KND46" s="37"/>
      <c r="KNE46" s="37"/>
      <c r="KNF46" s="37"/>
      <c r="KNG46" s="37"/>
      <c r="KNH46" s="37"/>
      <c r="KNI46" s="37"/>
      <c r="KNJ46" s="37"/>
      <c r="KNK46" s="37"/>
      <c r="KNL46" s="37"/>
      <c r="KNM46" s="37"/>
      <c r="KNN46" s="37"/>
      <c r="KNO46" s="37"/>
      <c r="KNP46" s="37"/>
      <c r="KNQ46" s="37"/>
      <c r="KNR46" s="37"/>
      <c r="KNS46" s="37"/>
      <c r="KNT46" s="37"/>
      <c r="KNU46" s="37"/>
      <c r="KNV46" s="37"/>
      <c r="KNW46" s="37"/>
      <c r="KNX46" s="37"/>
      <c r="KNY46" s="37"/>
      <c r="KNZ46" s="37"/>
      <c r="KOA46" s="37"/>
      <c r="KOB46" s="37"/>
      <c r="KOC46" s="37"/>
      <c r="KOD46" s="37"/>
      <c r="KOE46" s="37"/>
      <c r="KOF46" s="37"/>
      <c r="KOG46" s="37"/>
      <c r="KOH46" s="37"/>
      <c r="KOI46" s="37"/>
      <c r="KOJ46" s="37"/>
      <c r="KOK46" s="37"/>
      <c r="KOL46" s="37"/>
      <c r="KOM46" s="37"/>
      <c r="KON46" s="37"/>
      <c r="KOO46" s="37"/>
      <c r="KOP46" s="37"/>
      <c r="KOQ46" s="37"/>
      <c r="KOR46" s="37"/>
      <c r="KOS46" s="37"/>
      <c r="KOT46" s="37"/>
      <c r="KOU46" s="37"/>
      <c r="KOV46" s="37"/>
      <c r="KOW46" s="37"/>
      <c r="KOX46" s="37"/>
      <c r="KOY46" s="37"/>
      <c r="KOZ46" s="37"/>
      <c r="KPA46" s="37"/>
      <c r="KPB46" s="37"/>
      <c r="KPC46" s="37"/>
      <c r="KPD46" s="37"/>
      <c r="KPE46" s="37"/>
      <c r="KPF46" s="37"/>
      <c r="KPG46" s="37"/>
      <c r="KPH46" s="37"/>
      <c r="KPI46" s="37"/>
      <c r="KPJ46" s="37"/>
      <c r="KPK46" s="37"/>
      <c r="KPL46" s="37"/>
      <c r="KPM46" s="37"/>
      <c r="KPN46" s="37"/>
      <c r="KPO46" s="37"/>
      <c r="KPP46" s="37"/>
      <c r="KPQ46" s="37"/>
      <c r="KPR46" s="37"/>
      <c r="KPS46" s="37"/>
      <c r="KPT46" s="37"/>
      <c r="KPU46" s="37"/>
      <c r="KPV46" s="37"/>
      <c r="KPW46" s="37"/>
      <c r="KPX46" s="37"/>
      <c r="KPY46" s="37"/>
      <c r="KPZ46" s="37"/>
      <c r="KQA46" s="37"/>
      <c r="KQB46" s="37"/>
      <c r="KQC46" s="37"/>
      <c r="KQD46" s="37"/>
      <c r="KQE46" s="37"/>
      <c r="KQF46" s="37"/>
      <c r="KQG46" s="37"/>
      <c r="KQH46" s="37"/>
      <c r="KQI46" s="37"/>
      <c r="KQJ46" s="37"/>
      <c r="KQK46" s="37"/>
      <c r="KQL46" s="37"/>
      <c r="KQM46" s="37"/>
      <c r="KQN46" s="37"/>
      <c r="KQO46" s="37"/>
      <c r="KQP46" s="37"/>
      <c r="KQQ46" s="37"/>
      <c r="KQR46" s="37"/>
      <c r="KQS46" s="37"/>
      <c r="KQT46" s="37"/>
      <c r="KQU46" s="37"/>
      <c r="KQV46" s="37"/>
      <c r="KQW46" s="37"/>
      <c r="KQX46" s="37"/>
      <c r="KQY46" s="37"/>
      <c r="KQZ46" s="37"/>
      <c r="KRA46" s="37"/>
      <c r="KRB46" s="37"/>
      <c r="KRC46" s="37"/>
      <c r="KRD46" s="37"/>
      <c r="KRE46" s="37"/>
      <c r="KRF46" s="37"/>
      <c r="KRG46" s="37"/>
      <c r="KRH46" s="37"/>
      <c r="KRI46" s="37"/>
      <c r="KRJ46" s="37"/>
      <c r="KRK46" s="37"/>
      <c r="KRL46" s="37"/>
      <c r="KRM46" s="37"/>
      <c r="KRN46" s="37"/>
      <c r="KRO46" s="37"/>
      <c r="KRP46" s="37"/>
      <c r="KRQ46" s="37"/>
      <c r="KRR46" s="37"/>
      <c r="KRS46" s="37"/>
      <c r="KRT46" s="37"/>
      <c r="KRU46" s="37"/>
      <c r="KRV46" s="37"/>
      <c r="KRW46" s="37"/>
      <c r="KRX46" s="37"/>
      <c r="KRY46" s="37"/>
      <c r="KRZ46" s="37"/>
      <c r="KSA46" s="37"/>
      <c r="KSB46" s="37"/>
      <c r="KSC46" s="37"/>
      <c r="KSD46" s="37"/>
      <c r="KSE46" s="37"/>
      <c r="KSF46" s="37"/>
      <c r="KSG46" s="37"/>
      <c r="KSH46" s="37"/>
      <c r="KSI46" s="37"/>
      <c r="KSJ46" s="37"/>
      <c r="KSK46" s="37"/>
      <c r="KSL46" s="37"/>
      <c r="KSM46" s="37"/>
      <c r="KSN46" s="37"/>
      <c r="KSO46" s="37"/>
      <c r="KSP46" s="37"/>
      <c r="KSQ46" s="37"/>
      <c r="KSR46" s="37"/>
      <c r="KSS46" s="37"/>
      <c r="KST46" s="37"/>
      <c r="KSU46" s="37"/>
      <c r="KSV46" s="37"/>
      <c r="KSW46" s="37"/>
      <c r="KSX46" s="37"/>
      <c r="KSY46" s="37"/>
      <c r="KSZ46" s="37"/>
      <c r="KTA46" s="37"/>
      <c r="KTB46" s="37"/>
      <c r="KTC46" s="37"/>
      <c r="KTD46" s="37"/>
      <c r="KTE46" s="37"/>
      <c r="KTF46" s="37"/>
      <c r="KTG46" s="37"/>
      <c r="KTH46" s="37"/>
      <c r="KTI46" s="37"/>
      <c r="KTJ46" s="37"/>
      <c r="KTK46" s="37"/>
      <c r="KTL46" s="37"/>
      <c r="KTM46" s="37"/>
      <c r="KTN46" s="37"/>
      <c r="KTO46" s="37"/>
      <c r="KTP46" s="37"/>
      <c r="KTQ46" s="37"/>
      <c r="KTR46" s="37"/>
      <c r="KTS46" s="37"/>
      <c r="KTT46" s="37"/>
      <c r="KTU46" s="37"/>
      <c r="KTV46" s="37"/>
      <c r="KTW46" s="37"/>
      <c r="KTX46" s="37"/>
      <c r="KTY46" s="37"/>
      <c r="KTZ46" s="37"/>
      <c r="KUA46" s="37"/>
      <c r="KUB46" s="37"/>
      <c r="KUC46" s="37"/>
      <c r="KUD46" s="37"/>
      <c r="KUE46" s="37"/>
      <c r="KUF46" s="37"/>
      <c r="KUG46" s="37"/>
      <c r="KUH46" s="37"/>
      <c r="KUI46" s="37"/>
      <c r="KUJ46" s="37"/>
      <c r="KUK46" s="37"/>
      <c r="KUL46" s="37"/>
      <c r="KUM46" s="37"/>
      <c r="KUN46" s="37"/>
      <c r="KUO46" s="37"/>
      <c r="KUP46" s="37"/>
      <c r="KUQ46" s="37"/>
      <c r="KUR46" s="37"/>
      <c r="KUS46" s="37"/>
      <c r="KUT46" s="37"/>
      <c r="KUU46" s="37"/>
      <c r="KUV46" s="37"/>
      <c r="KUW46" s="37"/>
      <c r="KUX46" s="37"/>
      <c r="KUY46" s="37"/>
      <c r="KUZ46" s="37"/>
      <c r="KVA46" s="37"/>
      <c r="KVB46" s="37"/>
      <c r="KVC46" s="37"/>
      <c r="KVD46" s="37"/>
      <c r="KVE46" s="37"/>
      <c r="KVF46" s="37"/>
      <c r="KVG46" s="37"/>
      <c r="KVH46" s="37"/>
      <c r="KVI46" s="37"/>
      <c r="KVJ46" s="37"/>
      <c r="KVK46" s="37"/>
      <c r="KVL46" s="37"/>
      <c r="KVM46" s="37"/>
      <c r="KVN46" s="37"/>
      <c r="KVO46" s="37"/>
      <c r="KVP46" s="37"/>
      <c r="KVQ46" s="37"/>
      <c r="KVR46" s="37"/>
      <c r="KVS46" s="37"/>
      <c r="KVT46" s="37"/>
      <c r="KVU46" s="37"/>
      <c r="KVV46" s="37"/>
      <c r="KVW46" s="37"/>
      <c r="KVX46" s="37"/>
      <c r="KVY46" s="37"/>
      <c r="KVZ46" s="37"/>
      <c r="KWA46" s="37"/>
      <c r="KWB46" s="37"/>
      <c r="KWC46" s="37"/>
      <c r="KWD46" s="37"/>
      <c r="KWE46" s="37"/>
      <c r="KWF46" s="37"/>
      <c r="KWG46" s="37"/>
      <c r="KWH46" s="37"/>
      <c r="KWI46" s="37"/>
      <c r="KWJ46" s="37"/>
      <c r="KWK46" s="37"/>
      <c r="KWL46" s="37"/>
      <c r="KWM46" s="37"/>
      <c r="KWN46" s="37"/>
      <c r="KWO46" s="37"/>
      <c r="KWP46" s="37"/>
      <c r="KWQ46" s="37"/>
      <c r="KWR46" s="37"/>
      <c r="KWS46" s="37"/>
      <c r="KWT46" s="37"/>
      <c r="KWU46" s="37"/>
      <c r="KWV46" s="37"/>
      <c r="KWW46" s="37"/>
      <c r="KWX46" s="37"/>
      <c r="KWY46" s="37"/>
      <c r="KWZ46" s="37"/>
      <c r="KXA46" s="37"/>
      <c r="KXB46" s="37"/>
      <c r="KXC46" s="37"/>
      <c r="KXD46" s="37"/>
      <c r="KXE46" s="37"/>
      <c r="KXF46" s="37"/>
      <c r="KXG46" s="37"/>
      <c r="KXH46" s="37"/>
      <c r="KXI46" s="37"/>
      <c r="KXJ46" s="37"/>
      <c r="KXK46" s="37"/>
      <c r="KXL46" s="37"/>
      <c r="KXM46" s="37"/>
      <c r="KXN46" s="37"/>
      <c r="KXO46" s="37"/>
      <c r="KXP46" s="37"/>
      <c r="KXQ46" s="37"/>
      <c r="KXR46" s="37"/>
      <c r="KXS46" s="37"/>
      <c r="KXT46" s="37"/>
      <c r="KXU46" s="37"/>
      <c r="KXV46" s="37"/>
      <c r="KXW46" s="37"/>
      <c r="KXX46" s="37"/>
      <c r="KXY46" s="37"/>
      <c r="KXZ46" s="37"/>
      <c r="KYA46" s="37"/>
      <c r="KYB46" s="37"/>
      <c r="KYC46" s="37"/>
      <c r="KYD46" s="37"/>
      <c r="KYE46" s="37"/>
      <c r="KYF46" s="37"/>
      <c r="KYG46" s="37"/>
      <c r="KYH46" s="37"/>
      <c r="KYI46" s="37"/>
      <c r="KYJ46" s="37"/>
      <c r="KYK46" s="37"/>
      <c r="KYL46" s="37"/>
      <c r="KYM46" s="37"/>
      <c r="KYN46" s="37"/>
      <c r="KYO46" s="37"/>
      <c r="KYP46" s="37"/>
      <c r="KYQ46" s="37"/>
      <c r="KYR46" s="37"/>
      <c r="KYS46" s="37"/>
      <c r="KYT46" s="37"/>
      <c r="KYU46" s="37"/>
      <c r="KYV46" s="37"/>
      <c r="KYW46" s="37"/>
      <c r="KYX46" s="37"/>
      <c r="KYY46" s="37"/>
      <c r="KYZ46" s="37"/>
      <c r="KZA46" s="37"/>
      <c r="KZB46" s="37"/>
      <c r="KZC46" s="37"/>
      <c r="KZD46" s="37"/>
      <c r="KZE46" s="37"/>
      <c r="KZF46" s="37"/>
      <c r="KZG46" s="37"/>
      <c r="KZH46" s="37"/>
      <c r="KZI46" s="37"/>
      <c r="KZJ46" s="37"/>
      <c r="KZK46" s="37"/>
      <c r="KZL46" s="37"/>
      <c r="KZM46" s="37"/>
      <c r="KZN46" s="37"/>
      <c r="KZO46" s="37"/>
      <c r="KZP46" s="37"/>
      <c r="KZQ46" s="37"/>
      <c r="KZR46" s="37"/>
      <c r="KZS46" s="37"/>
      <c r="KZT46" s="37"/>
      <c r="KZU46" s="37"/>
      <c r="KZV46" s="37"/>
      <c r="KZW46" s="37"/>
      <c r="KZX46" s="37"/>
      <c r="KZY46" s="37"/>
      <c r="KZZ46" s="37"/>
      <c r="LAA46" s="37"/>
      <c r="LAB46" s="37"/>
      <c r="LAC46" s="37"/>
      <c r="LAD46" s="37"/>
      <c r="LAE46" s="37"/>
      <c r="LAF46" s="37"/>
      <c r="LAG46" s="37"/>
      <c r="LAH46" s="37"/>
      <c r="LAI46" s="37"/>
      <c r="LAJ46" s="37"/>
      <c r="LAK46" s="37"/>
      <c r="LAL46" s="37"/>
      <c r="LAM46" s="37"/>
      <c r="LAN46" s="37"/>
      <c r="LAO46" s="37"/>
      <c r="LAP46" s="37"/>
      <c r="LAQ46" s="37"/>
      <c r="LAR46" s="37"/>
      <c r="LAS46" s="37"/>
      <c r="LAT46" s="37"/>
      <c r="LAU46" s="37"/>
      <c r="LAV46" s="37"/>
      <c r="LAW46" s="37"/>
      <c r="LAX46" s="37"/>
      <c r="LAY46" s="37"/>
      <c r="LAZ46" s="37"/>
      <c r="LBA46" s="37"/>
      <c r="LBB46" s="37"/>
      <c r="LBC46" s="37"/>
      <c r="LBD46" s="37"/>
      <c r="LBE46" s="37"/>
      <c r="LBF46" s="37"/>
      <c r="LBG46" s="37"/>
      <c r="LBH46" s="37"/>
      <c r="LBI46" s="37"/>
      <c r="LBJ46" s="37"/>
      <c r="LBK46" s="37"/>
      <c r="LBL46" s="37"/>
      <c r="LBM46" s="37"/>
      <c r="LBN46" s="37"/>
      <c r="LBO46" s="37"/>
      <c r="LBP46" s="37"/>
      <c r="LBQ46" s="37"/>
      <c r="LBR46" s="37"/>
      <c r="LBS46" s="37"/>
      <c r="LBT46" s="37"/>
      <c r="LBU46" s="37"/>
      <c r="LBV46" s="37"/>
      <c r="LBW46" s="37"/>
      <c r="LBX46" s="37"/>
      <c r="LBY46" s="37"/>
      <c r="LBZ46" s="37"/>
      <c r="LCA46" s="37"/>
      <c r="LCB46" s="37"/>
      <c r="LCC46" s="37"/>
      <c r="LCD46" s="37"/>
      <c r="LCE46" s="37"/>
      <c r="LCF46" s="37"/>
      <c r="LCG46" s="37"/>
      <c r="LCH46" s="37"/>
      <c r="LCI46" s="37"/>
      <c r="LCJ46" s="37"/>
      <c r="LCK46" s="37"/>
      <c r="LCL46" s="37"/>
      <c r="LCM46" s="37"/>
      <c r="LCN46" s="37"/>
      <c r="LCO46" s="37"/>
      <c r="LCP46" s="37"/>
      <c r="LCQ46" s="37"/>
      <c r="LCR46" s="37"/>
      <c r="LCS46" s="37"/>
      <c r="LCT46" s="37"/>
      <c r="LCU46" s="37"/>
      <c r="LCV46" s="37"/>
      <c r="LCW46" s="37"/>
      <c r="LCX46" s="37"/>
      <c r="LCY46" s="37"/>
      <c r="LCZ46" s="37"/>
      <c r="LDA46" s="37"/>
      <c r="LDB46" s="37"/>
      <c r="LDC46" s="37"/>
      <c r="LDD46" s="37"/>
      <c r="LDE46" s="37"/>
      <c r="LDF46" s="37"/>
      <c r="LDG46" s="37"/>
      <c r="LDH46" s="37"/>
      <c r="LDI46" s="37"/>
      <c r="LDJ46" s="37"/>
      <c r="LDK46" s="37"/>
      <c r="LDL46" s="37"/>
      <c r="LDM46" s="37"/>
      <c r="LDN46" s="37"/>
      <c r="LDO46" s="37"/>
      <c r="LDP46" s="37"/>
      <c r="LDQ46" s="37"/>
      <c r="LDR46" s="37"/>
      <c r="LDS46" s="37"/>
      <c r="LDT46" s="37"/>
      <c r="LDU46" s="37"/>
      <c r="LDV46" s="37"/>
      <c r="LDW46" s="37"/>
      <c r="LDX46" s="37"/>
      <c r="LDY46" s="37"/>
      <c r="LDZ46" s="37"/>
      <c r="LEA46" s="37"/>
      <c r="LEB46" s="37"/>
      <c r="LEC46" s="37"/>
      <c r="LED46" s="37"/>
      <c r="LEE46" s="37"/>
      <c r="LEF46" s="37"/>
      <c r="LEG46" s="37"/>
      <c r="LEH46" s="37"/>
      <c r="LEI46" s="37"/>
      <c r="LEJ46" s="37"/>
      <c r="LEK46" s="37"/>
      <c r="LEL46" s="37"/>
      <c r="LEM46" s="37"/>
      <c r="LEN46" s="37"/>
      <c r="LEO46" s="37"/>
      <c r="LEP46" s="37"/>
      <c r="LEQ46" s="37"/>
      <c r="LER46" s="37"/>
      <c r="LES46" s="37"/>
      <c r="LET46" s="37"/>
      <c r="LEU46" s="37"/>
      <c r="LEV46" s="37"/>
      <c r="LEW46" s="37"/>
      <c r="LEX46" s="37"/>
      <c r="LEY46" s="37"/>
      <c r="LEZ46" s="37"/>
      <c r="LFA46" s="37"/>
      <c r="LFB46" s="37"/>
      <c r="LFC46" s="37"/>
      <c r="LFD46" s="37"/>
      <c r="LFE46" s="37"/>
      <c r="LFF46" s="37"/>
      <c r="LFG46" s="37"/>
      <c r="LFH46" s="37"/>
      <c r="LFI46" s="37"/>
      <c r="LFJ46" s="37"/>
      <c r="LFK46" s="37"/>
      <c r="LFL46" s="37"/>
      <c r="LFM46" s="37"/>
      <c r="LFN46" s="37"/>
      <c r="LFO46" s="37"/>
      <c r="LFP46" s="37"/>
      <c r="LFQ46" s="37"/>
      <c r="LFR46" s="37"/>
      <c r="LFS46" s="37"/>
      <c r="LFT46" s="37"/>
      <c r="LFU46" s="37"/>
      <c r="LFV46" s="37"/>
      <c r="LFW46" s="37"/>
      <c r="LFX46" s="37"/>
      <c r="LFY46" s="37"/>
      <c r="LFZ46" s="37"/>
      <c r="LGA46" s="37"/>
      <c r="LGB46" s="37"/>
      <c r="LGC46" s="37"/>
      <c r="LGD46" s="37"/>
      <c r="LGE46" s="37"/>
      <c r="LGF46" s="37"/>
      <c r="LGG46" s="37"/>
      <c r="LGH46" s="37"/>
      <c r="LGI46" s="37"/>
      <c r="LGJ46" s="37"/>
      <c r="LGK46" s="37"/>
      <c r="LGL46" s="37"/>
      <c r="LGM46" s="37"/>
      <c r="LGN46" s="37"/>
      <c r="LGO46" s="37"/>
      <c r="LGP46" s="37"/>
      <c r="LGQ46" s="37"/>
      <c r="LGR46" s="37"/>
      <c r="LGS46" s="37"/>
      <c r="LGT46" s="37"/>
      <c r="LGU46" s="37"/>
      <c r="LGV46" s="37"/>
      <c r="LGW46" s="37"/>
      <c r="LGX46" s="37"/>
      <c r="LGY46" s="37"/>
      <c r="LGZ46" s="37"/>
      <c r="LHA46" s="37"/>
      <c r="LHB46" s="37"/>
      <c r="LHC46" s="37"/>
      <c r="LHD46" s="37"/>
      <c r="LHE46" s="37"/>
      <c r="LHF46" s="37"/>
      <c r="LHG46" s="37"/>
      <c r="LHH46" s="37"/>
      <c r="LHI46" s="37"/>
      <c r="LHJ46" s="37"/>
      <c r="LHK46" s="37"/>
      <c r="LHL46" s="37"/>
      <c r="LHM46" s="37"/>
      <c r="LHN46" s="37"/>
      <c r="LHO46" s="37"/>
      <c r="LHP46" s="37"/>
      <c r="LHQ46" s="37"/>
      <c r="LHR46" s="37"/>
      <c r="LHS46" s="37"/>
      <c r="LHT46" s="37"/>
      <c r="LHU46" s="37"/>
      <c r="LHV46" s="37"/>
      <c r="LHW46" s="37"/>
      <c r="LHX46" s="37"/>
      <c r="LHY46" s="37"/>
      <c r="LHZ46" s="37"/>
      <c r="LIA46" s="37"/>
      <c r="LIB46" s="37"/>
      <c r="LIC46" s="37"/>
      <c r="LID46" s="37"/>
      <c r="LIE46" s="37"/>
      <c r="LIF46" s="37"/>
      <c r="LIG46" s="37"/>
      <c r="LIH46" s="37"/>
      <c r="LII46" s="37"/>
      <c r="LIJ46" s="37"/>
      <c r="LIK46" s="37"/>
      <c r="LIL46" s="37"/>
      <c r="LIM46" s="37"/>
      <c r="LIN46" s="37"/>
      <c r="LIO46" s="37"/>
      <c r="LIP46" s="37"/>
      <c r="LIQ46" s="37"/>
      <c r="LIR46" s="37"/>
      <c r="LIS46" s="37"/>
      <c r="LIT46" s="37"/>
      <c r="LIU46" s="37"/>
      <c r="LIV46" s="37"/>
      <c r="LIW46" s="37"/>
      <c r="LIX46" s="37"/>
      <c r="LIY46" s="37"/>
      <c r="LIZ46" s="37"/>
      <c r="LJA46" s="37"/>
      <c r="LJB46" s="37"/>
      <c r="LJC46" s="37"/>
      <c r="LJD46" s="37"/>
      <c r="LJE46" s="37"/>
      <c r="LJF46" s="37"/>
      <c r="LJG46" s="37"/>
      <c r="LJH46" s="37"/>
      <c r="LJI46" s="37"/>
      <c r="LJJ46" s="37"/>
      <c r="LJK46" s="37"/>
      <c r="LJL46" s="37"/>
      <c r="LJM46" s="37"/>
      <c r="LJN46" s="37"/>
      <c r="LJO46" s="37"/>
      <c r="LJP46" s="37"/>
      <c r="LJQ46" s="37"/>
      <c r="LJR46" s="37"/>
      <c r="LJS46" s="37"/>
      <c r="LJT46" s="37"/>
      <c r="LJU46" s="37"/>
      <c r="LJV46" s="37"/>
      <c r="LJW46" s="37"/>
      <c r="LJX46" s="37"/>
      <c r="LJY46" s="37"/>
      <c r="LJZ46" s="37"/>
      <c r="LKA46" s="37"/>
      <c r="LKB46" s="37"/>
      <c r="LKC46" s="37"/>
      <c r="LKD46" s="37"/>
      <c r="LKE46" s="37"/>
      <c r="LKF46" s="37"/>
      <c r="LKG46" s="37"/>
      <c r="LKH46" s="37"/>
      <c r="LKI46" s="37"/>
      <c r="LKJ46" s="37"/>
      <c r="LKK46" s="37"/>
      <c r="LKL46" s="37"/>
      <c r="LKM46" s="37"/>
      <c r="LKN46" s="37"/>
      <c r="LKO46" s="37"/>
      <c r="LKP46" s="37"/>
      <c r="LKQ46" s="37"/>
      <c r="LKR46" s="37"/>
      <c r="LKS46" s="37"/>
      <c r="LKT46" s="37"/>
      <c r="LKU46" s="37"/>
      <c r="LKV46" s="37"/>
      <c r="LKW46" s="37"/>
      <c r="LKX46" s="37"/>
      <c r="LKY46" s="37"/>
      <c r="LKZ46" s="37"/>
      <c r="LLA46" s="37"/>
      <c r="LLB46" s="37"/>
      <c r="LLC46" s="37"/>
      <c r="LLD46" s="37"/>
      <c r="LLE46" s="37"/>
      <c r="LLF46" s="37"/>
      <c r="LLG46" s="37"/>
      <c r="LLH46" s="37"/>
      <c r="LLI46" s="37"/>
      <c r="LLJ46" s="37"/>
      <c r="LLK46" s="37"/>
      <c r="LLL46" s="37"/>
      <c r="LLM46" s="37"/>
      <c r="LLN46" s="37"/>
      <c r="LLO46" s="37"/>
      <c r="LLP46" s="37"/>
      <c r="LLQ46" s="37"/>
      <c r="LLR46" s="37"/>
      <c r="LLS46" s="37"/>
      <c r="LLT46" s="37"/>
      <c r="LLU46" s="37"/>
      <c r="LLV46" s="37"/>
      <c r="LLW46" s="37"/>
      <c r="LLX46" s="37"/>
      <c r="LLY46" s="37"/>
      <c r="LLZ46" s="37"/>
      <c r="LMA46" s="37"/>
      <c r="LMB46" s="37"/>
      <c r="LMC46" s="37"/>
      <c r="LMD46" s="37"/>
      <c r="LME46" s="37"/>
      <c r="LMF46" s="37"/>
      <c r="LMG46" s="37"/>
      <c r="LMH46" s="37"/>
      <c r="LMI46" s="37"/>
      <c r="LMJ46" s="37"/>
      <c r="LMK46" s="37"/>
      <c r="LML46" s="37"/>
      <c r="LMM46" s="37"/>
      <c r="LMN46" s="37"/>
      <c r="LMO46" s="37"/>
      <c r="LMP46" s="37"/>
      <c r="LMQ46" s="37"/>
      <c r="LMR46" s="37"/>
      <c r="LMS46" s="37"/>
      <c r="LMT46" s="37"/>
      <c r="LMU46" s="37"/>
      <c r="LMV46" s="37"/>
      <c r="LMW46" s="37"/>
      <c r="LMX46" s="37"/>
      <c r="LMY46" s="37"/>
      <c r="LMZ46" s="37"/>
      <c r="LNA46" s="37"/>
      <c r="LNB46" s="37"/>
      <c r="LNC46" s="37"/>
      <c r="LND46" s="37"/>
      <c r="LNE46" s="37"/>
      <c r="LNF46" s="37"/>
      <c r="LNG46" s="37"/>
      <c r="LNH46" s="37"/>
      <c r="LNI46" s="37"/>
      <c r="LNJ46" s="37"/>
      <c r="LNK46" s="37"/>
      <c r="LNL46" s="37"/>
      <c r="LNM46" s="37"/>
      <c r="LNN46" s="37"/>
      <c r="LNO46" s="37"/>
      <c r="LNP46" s="37"/>
      <c r="LNQ46" s="37"/>
      <c r="LNR46" s="37"/>
      <c r="LNS46" s="37"/>
      <c r="LNT46" s="37"/>
      <c r="LNU46" s="37"/>
      <c r="LNV46" s="37"/>
      <c r="LNW46" s="37"/>
      <c r="LNX46" s="37"/>
      <c r="LNY46" s="37"/>
      <c r="LNZ46" s="37"/>
      <c r="LOA46" s="37"/>
      <c r="LOB46" s="37"/>
      <c r="LOC46" s="37"/>
      <c r="LOD46" s="37"/>
      <c r="LOE46" s="37"/>
      <c r="LOF46" s="37"/>
      <c r="LOG46" s="37"/>
      <c r="LOH46" s="37"/>
      <c r="LOI46" s="37"/>
      <c r="LOJ46" s="37"/>
      <c r="LOK46" s="37"/>
      <c r="LOL46" s="37"/>
      <c r="LOM46" s="37"/>
      <c r="LON46" s="37"/>
      <c r="LOO46" s="37"/>
      <c r="LOP46" s="37"/>
      <c r="LOQ46" s="37"/>
      <c r="LOR46" s="37"/>
      <c r="LOS46" s="37"/>
      <c r="LOT46" s="37"/>
      <c r="LOU46" s="37"/>
      <c r="LOV46" s="37"/>
      <c r="LOW46" s="37"/>
      <c r="LOX46" s="37"/>
      <c r="LOY46" s="37"/>
      <c r="LOZ46" s="37"/>
      <c r="LPA46" s="37"/>
      <c r="LPB46" s="37"/>
      <c r="LPC46" s="37"/>
      <c r="LPD46" s="37"/>
      <c r="LPE46" s="37"/>
      <c r="LPF46" s="37"/>
      <c r="LPG46" s="37"/>
      <c r="LPH46" s="37"/>
      <c r="LPI46" s="37"/>
      <c r="LPJ46" s="37"/>
      <c r="LPK46" s="37"/>
      <c r="LPL46" s="37"/>
      <c r="LPM46" s="37"/>
      <c r="LPN46" s="37"/>
      <c r="LPO46" s="37"/>
      <c r="LPP46" s="37"/>
      <c r="LPQ46" s="37"/>
      <c r="LPR46" s="37"/>
      <c r="LPS46" s="37"/>
      <c r="LPT46" s="37"/>
      <c r="LPU46" s="37"/>
      <c r="LPV46" s="37"/>
      <c r="LPW46" s="37"/>
      <c r="LPX46" s="37"/>
      <c r="LPY46" s="37"/>
      <c r="LPZ46" s="37"/>
      <c r="LQA46" s="37"/>
      <c r="LQB46" s="37"/>
      <c r="LQC46" s="37"/>
      <c r="LQD46" s="37"/>
      <c r="LQE46" s="37"/>
      <c r="LQF46" s="37"/>
      <c r="LQG46" s="37"/>
      <c r="LQH46" s="37"/>
      <c r="LQI46" s="37"/>
      <c r="LQJ46" s="37"/>
      <c r="LQK46" s="37"/>
      <c r="LQL46" s="37"/>
      <c r="LQM46" s="37"/>
      <c r="LQN46" s="37"/>
      <c r="LQO46" s="37"/>
      <c r="LQP46" s="37"/>
      <c r="LQQ46" s="37"/>
      <c r="LQR46" s="37"/>
      <c r="LQS46" s="37"/>
      <c r="LQT46" s="37"/>
      <c r="LQU46" s="37"/>
      <c r="LQV46" s="37"/>
      <c r="LQW46" s="37"/>
      <c r="LQX46" s="37"/>
      <c r="LQY46" s="37"/>
      <c r="LQZ46" s="37"/>
      <c r="LRA46" s="37"/>
      <c r="LRB46" s="37"/>
      <c r="LRC46" s="37"/>
      <c r="LRD46" s="37"/>
      <c r="LRE46" s="37"/>
      <c r="LRF46" s="37"/>
      <c r="LRG46" s="37"/>
      <c r="LRH46" s="37"/>
      <c r="LRI46" s="37"/>
      <c r="LRJ46" s="37"/>
      <c r="LRK46" s="37"/>
      <c r="LRL46" s="37"/>
      <c r="LRM46" s="37"/>
      <c r="LRN46" s="37"/>
      <c r="LRO46" s="37"/>
      <c r="LRP46" s="37"/>
      <c r="LRQ46" s="37"/>
      <c r="LRR46" s="37"/>
      <c r="LRS46" s="37"/>
      <c r="LRT46" s="37"/>
      <c r="LRU46" s="37"/>
      <c r="LRV46" s="37"/>
      <c r="LRW46" s="37"/>
      <c r="LRX46" s="37"/>
      <c r="LRY46" s="37"/>
      <c r="LRZ46" s="37"/>
      <c r="LSA46" s="37"/>
      <c r="LSB46" s="37"/>
      <c r="LSC46" s="37"/>
      <c r="LSD46" s="37"/>
      <c r="LSE46" s="37"/>
      <c r="LSF46" s="37"/>
      <c r="LSG46" s="37"/>
      <c r="LSH46" s="37"/>
      <c r="LSI46" s="37"/>
      <c r="LSJ46" s="37"/>
      <c r="LSK46" s="37"/>
      <c r="LSL46" s="37"/>
      <c r="LSM46" s="37"/>
      <c r="LSN46" s="37"/>
      <c r="LSO46" s="37"/>
      <c r="LSP46" s="37"/>
      <c r="LSQ46" s="37"/>
      <c r="LSR46" s="37"/>
      <c r="LSS46" s="37"/>
      <c r="LST46" s="37"/>
      <c r="LSU46" s="37"/>
      <c r="LSV46" s="37"/>
      <c r="LSW46" s="37"/>
      <c r="LSX46" s="37"/>
      <c r="LSY46" s="37"/>
      <c r="LSZ46" s="37"/>
      <c r="LTA46" s="37"/>
      <c r="LTB46" s="37"/>
      <c r="LTC46" s="37"/>
      <c r="LTD46" s="37"/>
      <c r="LTE46" s="37"/>
      <c r="LTF46" s="37"/>
      <c r="LTG46" s="37"/>
      <c r="LTH46" s="37"/>
      <c r="LTI46" s="37"/>
      <c r="LTJ46" s="37"/>
      <c r="LTK46" s="37"/>
      <c r="LTL46" s="37"/>
      <c r="LTM46" s="37"/>
      <c r="LTN46" s="37"/>
      <c r="LTO46" s="37"/>
      <c r="LTP46" s="37"/>
      <c r="LTQ46" s="37"/>
      <c r="LTR46" s="37"/>
      <c r="LTS46" s="37"/>
      <c r="LTT46" s="37"/>
      <c r="LTU46" s="37"/>
      <c r="LTV46" s="37"/>
      <c r="LTW46" s="37"/>
      <c r="LTX46" s="37"/>
      <c r="LTY46" s="37"/>
      <c r="LTZ46" s="37"/>
      <c r="LUA46" s="37"/>
      <c r="LUB46" s="37"/>
      <c r="LUC46" s="37"/>
      <c r="LUD46" s="37"/>
      <c r="LUE46" s="37"/>
      <c r="LUF46" s="37"/>
      <c r="LUG46" s="37"/>
      <c r="LUH46" s="37"/>
      <c r="LUI46" s="37"/>
      <c r="LUJ46" s="37"/>
      <c r="LUK46" s="37"/>
      <c r="LUL46" s="37"/>
      <c r="LUM46" s="37"/>
      <c r="LUN46" s="37"/>
      <c r="LUO46" s="37"/>
      <c r="LUP46" s="37"/>
      <c r="LUQ46" s="37"/>
      <c r="LUR46" s="37"/>
      <c r="LUS46" s="37"/>
      <c r="LUT46" s="37"/>
      <c r="LUU46" s="37"/>
      <c r="LUV46" s="37"/>
      <c r="LUW46" s="37"/>
      <c r="LUX46" s="37"/>
      <c r="LUY46" s="37"/>
      <c r="LUZ46" s="37"/>
      <c r="LVA46" s="37"/>
      <c r="LVB46" s="37"/>
      <c r="LVC46" s="37"/>
      <c r="LVD46" s="37"/>
      <c r="LVE46" s="37"/>
      <c r="LVF46" s="37"/>
      <c r="LVG46" s="37"/>
      <c r="LVH46" s="37"/>
      <c r="LVI46" s="37"/>
      <c r="LVJ46" s="37"/>
      <c r="LVK46" s="37"/>
      <c r="LVL46" s="37"/>
      <c r="LVM46" s="37"/>
      <c r="LVN46" s="37"/>
      <c r="LVO46" s="37"/>
      <c r="LVP46" s="37"/>
      <c r="LVQ46" s="37"/>
      <c r="LVR46" s="37"/>
      <c r="LVS46" s="37"/>
      <c r="LVT46" s="37"/>
      <c r="LVU46" s="37"/>
      <c r="LVV46" s="37"/>
      <c r="LVW46" s="37"/>
      <c r="LVX46" s="37"/>
      <c r="LVY46" s="37"/>
      <c r="LVZ46" s="37"/>
      <c r="LWA46" s="37"/>
      <c r="LWB46" s="37"/>
      <c r="LWC46" s="37"/>
      <c r="LWD46" s="37"/>
      <c r="LWE46" s="37"/>
      <c r="LWF46" s="37"/>
      <c r="LWG46" s="37"/>
      <c r="LWH46" s="37"/>
      <c r="LWI46" s="37"/>
      <c r="LWJ46" s="37"/>
      <c r="LWK46" s="37"/>
      <c r="LWL46" s="37"/>
      <c r="LWM46" s="37"/>
      <c r="LWN46" s="37"/>
      <c r="LWO46" s="37"/>
      <c r="LWP46" s="37"/>
      <c r="LWQ46" s="37"/>
      <c r="LWR46" s="37"/>
      <c r="LWS46" s="37"/>
      <c r="LWT46" s="37"/>
      <c r="LWU46" s="37"/>
      <c r="LWV46" s="37"/>
      <c r="LWW46" s="37"/>
      <c r="LWX46" s="37"/>
      <c r="LWY46" s="37"/>
      <c r="LWZ46" s="37"/>
      <c r="LXA46" s="37"/>
      <c r="LXB46" s="37"/>
      <c r="LXC46" s="37"/>
      <c r="LXD46" s="37"/>
      <c r="LXE46" s="37"/>
      <c r="LXF46" s="37"/>
      <c r="LXG46" s="37"/>
      <c r="LXH46" s="37"/>
      <c r="LXI46" s="37"/>
      <c r="LXJ46" s="37"/>
      <c r="LXK46" s="37"/>
      <c r="LXL46" s="37"/>
      <c r="LXM46" s="37"/>
      <c r="LXN46" s="37"/>
      <c r="LXO46" s="37"/>
      <c r="LXP46" s="37"/>
      <c r="LXQ46" s="37"/>
      <c r="LXR46" s="37"/>
      <c r="LXS46" s="37"/>
      <c r="LXT46" s="37"/>
      <c r="LXU46" s="37"/>
      <c r="LXV46" s="37"/>
      <c r="LXW46" s="37"/>
      <c r="LXX46" s="37"/>
      <c r="LXY46" s="37"/>
      <c r="LXZ46" s="37"/>
      <c r="LYA46" s="37"/>
      <c r="LYB46" s="37"/>
      <c r="LYC46" s="37"/>
      <c r="LYD46" s="37"/>
      <c r="LYE46" s="37"/>
      <c r="LYF46" s="37"/>
      <c r="LYG46" s="37"/>
      <c r="LYH46" s="37"/>
      <c r="LYI46" s="37"/>
      <c r="LYJ46" s="37"/>
      <c r="LYK46" s="37"/>
      <c r="LYL46" s="37"/>
      <c r="LYM46" s="37"/>
      <c r="LYN46" s="37"/>
      <c r="LYO46" s="37"/>
      <c r="LYP46" s="37"/>
      <c r="LYQ46" s="37"/>
      <c r="LYR46" s="37"/>
      <c r="LYS46" s="37"/>
      <c r="LYT46" s="37"/>
      <c r="LYU46" s="37"/>
      <c r="LYV46" s="37"/>
      <c r="LYW46" s="37"/>
      <c r="LYX46" s="37"/>
      <c r="LYY46" s="37"/>
      <c r="LYZ46" s="37"/>
      <c r="LZA46" s="37"/>
      <c r="LZB46" s="37"/>
      <c r="LZC46" s="37"/>
      <c r="LZD46" s="37"/>
      <c r="LZE46" s="37"/>
      <c r="LZF46" s="37"/>
      <c r="LZG46" s="37"/>
      <c r="LZH46" s="37"/>
      <c r="LZI46" s="37"/>
      <c r="LZJ46" s="37"/>
      <c r="LZK46" s="37"/>
      <c r="LZL46" s="37"/>
      <c r="LZM46" s="37"/>
      <c r="LZN46" s="37"/>
      <c r="LZO46" s="37"/>
      <c r="LZP46" s="37"/>
      <c r="LZQ46" s="37"/>
      <c r="LZR46" s="37"/>
      <c r="LZS46" s="37"/>
      <c r="LZT46" s="37"/>
      <c r="LZU46" s="37"/>
      <c r="LZV46" s="37"/>
      <c r="LZW46" s="37"/>
      <c r="LZX46" s="37"/>
      <c r="LZY46" s="37"/>
      <c r="LZZ46" s="37"/>
      <c r="MAA46" s="37"/>
      <c r="MAB46" s="37"/>
      <c r="MAC46" s="37"/>
      <c r="MAD46" s="37"/>
      <c r="MAE46" s="37"/>
      <c r="MAF46" s="37"/>
      <c r="MAG46" s="37"/>
      <c r="MAH46" s="37"/>
      <c r="MAI46" s="37"/>
      <c r="MAJ46" s="37"/>
      <c r="MAK46" s="37"/>
      <c r="MAL46" s="37"/>
      <c r="MAM46" s="37"/>
      <c r="MAN46" s="37"/>
      <c r="MAO46" s="37"/>
      <c r="MAP46" s="37"/>
      <c r="MAQ46" s="37"/>
      <c r="MAR46" s="37"/>
      <c r="MAS46" s="37"/>
      <c r="MAT46" s="37"/>
      <c r="MAU46" s="37"/>
      <c r="MAV46" s="37"/>
      <c r="MAW46" s="37"/>
      <c r="MAX46" s="37"/>
      <c r="MAY46" s="37"/>
      <c r="MAZ46" s="37"/>
      <c r="MBA46" s="37"/>
      <c r="MBB46" s="37"/>
      <c r="MBC46" s="37"/>
      <c r="MBD46" s="37"/>
      <c r="MBE46" s="37"/>
      <c r="MBF46" s="37"/>
      <c r="MBG46" s="37"/>
      <c r="MBH46" s="37"/>
      <c r="MBI46" s="37"/>
      <c r="MBJ46" s="37"/>
      <c r="MBK46" s="37"/>
      <c r="MBL46" s="37"/>
      <c r="MBM46" s="37"/>
      <c r="MBN46" s="37"/>
      <c r="MBO46" s="37"/>
      <c r="MBP46" s="37"/>
      <c r="MBQ46" s="37"/>
      <c r="MBR46" s="37"/>
      <c r="MBS46" s="37"/>
      <c r="MBT46" s="37"/>
      <c r="MBU46" s="37"/>
      <c r="MBV46" s="37"/>
      <c r="MBW46" s="37"/>
      <c r="MBX46" s="37"/>
      <c r="MBY46" s="37"/>
      <c r="MBZ46" s="37"/>
      <c r="MCA46" s="37"/>
      <c r="MCB46" s="37"/>
      <c r="MCC46" s="37"/>
      <c r="MCD46" s="37"/>
      <c r="MCE46" s="37"/>
      <c r="MCF46" s="37"/>
      <c r="MCG46" s="37"/>
      <c r="MCH46" s="37"/>
      <c r="MCI46" s="37"/>
      <c r="MCJ46" s="37"/>
      <c r="MCK46" s="37"/>
      <c r="MCL46" s="37"/>
      <c r="MCM46" s="37"/>
      <c r="MCN46" s="37"/>
      <c r="MCO46" s="37"/>
      <c r="MCP46" s="37"/>
      <c r="MCQ46" s="37"/>
      <c r="MCR46" s="37"/>
      <c r="MCS46" s="37"/>
      <c r="MCT46" s="37"/>
      <c r="MCU46" s="37"/>
      <c r="MCV46" s="37"/>
      <c r="MCW46" s="37"/>
      <c r="MCX46" s="37"/>
      <c r="MCY46" s="37"/>
      <c r="MCZ46" s="37"/>
      <c r="MDA46" s="37"/>
      <c r="MDB46" s="37"/>
      <c r="MDC46" s="37"/>
      <c r="MDD46" s="37"/>
      <c r="MDE46" s="37"/>
      <c r="MDF46" s="37"/>
      <c r="MDG46" s="37"/>
      <c r="MDH46" s="37"/>
      <c r="MDI46" s="37"/>
      <c r="MDJ46" s="37"/>
      <c r="MDK46" s="37"/>
      <c r="MDL46" s="37"/>
      <c r="MDM46" s="37"/>
      <c r="MDN46" s="37"/>
      <c r="MDO46" s="37"/>
      <c r="MDP46" s="37"/>
      <c r="MDQ46" s="37"/>
      <c r="MDR46" s="37"/>
      <c r="MDS46" s="37"/>
      <c r="MDT46" s="37"/>
      <c r="MDU46" s="37"/>
      <c r="MDV46" s="37"/>
      <c r="MDW46" s="37"/>
      <c r="MDX46" s="37"/>
      <c r="MDY46" s="37"/>
      <c r="MDZ46" s="37"/>
      <c r="MEA46" s="37"/>
      <c r="MEB46" s="37"/>
      <c r="MEC46" s="37"/>
      <c r="MED46" s="37"/>
      <c r="MEE46" s="37"/>
      <c r="MEF46" s="37"/>
      <c r="MEG46" s="37"/>
      <c r="MEH46" s="37"/>
      <c r="MEI46" s="37"/>
      <c r="MEJ46" s="37"/>
      <c r="MEK46" s="37"/>
      <c r="MEL46" s="37"/>
      <c r="MEM46" s="37"/>
      <c r="MEN46" s="37"/>
      <c r="MEO46" s="37"/>
      <c r="MEP46" s="37"/>
      <c r="MEQ46" s="37"/>
      <c r="MER46" s="37"/>
      <c r="MES46" s="37"/>
      <c r="MET46" s="37"/>
      <c r="MEU46" s="37"/>
      <c r="MEV46" s="37"/>
      <c r="MEW46" s="37"/>
      <c r="MEX46" s="37"/>
      <c r="MEY46" s="37"/>
      <c r="MEZ46" s="37"/>
      <c r="MFA46" s="37"/>
      <c r="MFB46" s="37"/>
      <c r="MFC46" s="37"/>
      <c r="MFD46" s="37"/>
      <c r="MFE46" s="37"/>
      <c r="MFF46" s="37"/>
      <c r="MFG46" s="37"/>
      <c r="MFH46" s="37"/>
      <c r="MFI46" s="37"/>
      <c r="MFJ46" s="37"/>
      <c r="MFK46" s="37"/>
      <c r="MFL46" s="37"/>
      <c r="MFM46" s="37"/>
      <c r="MFN46" s="37"/>
      <c r="MFO46" s="37"/>
      <c r="MFP46" s="37"/>
      <c r="MFQ46" s="37"/>
      <c r="MFR46" s="37"/>
      <c r="MFS46" s="37"/>
      <c r="MFT46" s="37"/>
      <c r="MFU46" s="37"/>
      <c r="MFV46" s="37"/>
      <c r="MFW46" s="37"/>
      <c r="MFX46" s="37"/>
      <c r="MFY46" s="37"/>
      <c r="MFZ46" s="37"/>
      <c r="MGA46" s="37"/>
      <c r="MGB46" s="37"/>
      <c r="MGC46" s="37"/>
      <c r="MGD46" s="37"/>
      <c r="MGE46" s="37"/>
      <c r="MGF46" s="37"/>
      <c r="MGG46" s="37"/>
      <c r="MGH46" s="37"/>
      <c r="MGI46" s="37"/>
      <c r="MGJ46" s="37"/>
      <c r="MGK46" s="37"/>
      <c r="MGL46" s="37"/>
      <c r="MGM46" s="37"/>
      <c r="MGN46" s="37"/>
      <c r="MGO46" s="37"/>
      <c r="MGP46" s="37"/>
      <c r="MGQ46" s="37"/>
      <c r="MGR46" s="37"/>
      <c r="MGS46" s="37"/>
      <c r="MGT46" s="37"/>
      <c r="MGU46" s="37"/>
      <c r="MGV46" s="37"/>
      <c r="MGW46" s="37"/>
      <c r="MGX46" s="37"/>
      <c r="MGY46" s="37"/>
      <c r="MGZ46" s="37"/>
      <c r="MHA46" s="37"/>
      <c r="MHB46" s="37"/>
      <c r="MHC46" s="37"/>
      <c r="MHD46" s="37"/>
      <c r="MHE46" s="37"/>
      <c r="MHF46" s="37"/>
      <c r="MHG46" s="37"/>
      <c r="MHH46" s="37"/>
      <c r="MHI46" s="37"/>
      <c r="MHJ46" s="37"/>
      <c r="MHK46" s="37"/>
      <c r="MHL46" s="37"/>
      <c r="MHM46" s="37"/>
      <c r="MHN46" s="37"/>
      <c r="MHO46" s="37"/>
      <c r="MHP46" s="37"/>
      <c r="MHQ46" s="37"/>
      <c r="MHR46" s="37"/>
      <c r="MHS46" s="37"/>
      <c r="MHT46" s="37"/>
      <c r="MHU46" s="37"/>
      <c r="MHV46" s="37"/>
      <c r="MHW46" s="37"/>
      <c r="MHX46" s="37"/>
      <c r="MHY46" s="37"/>
      <c r="MHZ46" s="37"/>
      <c r="MIA46" s="37"/>
      <c r="MIB46" s="37"/>
      <c r="MIC46" s="37"/>
      <c r="MID46" s="37"/>
      <c r="MIE46" s="37"/>
      <c r="MIF46" s="37"/>
      <c r="MIG46" s="37"/>
      <c r="MIH46" s="37"/>
      <c r="MII46" s="37"/>
      <c r="MIJ46" s="37"/>
      <c r="MIK46" s="37"/>
      <c r="MIL46" s="37"/>
      <c r="MIM46" s="37"/>
      <c r="MIN46" s="37"/>
      <c r="MIO46" s="37"/>
      <c r="MIP46" s="37"/>
      <c r="MIQ46" s="37"/>
      <c r="MIR46" s="37"/>
      <c r="MIS46" s="37"/>
      <c r="MIT46" s="37"/>
      <c r="MIU46" s="37"/>
      <c r="MIV46" s="37"/>
      <c r="MIW46" s="37"/>
      <c r="MIX46" s="37"/>
      <c r="MIY46" s="37"/>
      <c r="MIZ46" s="37"/>
      <c r="MJA46" s="37"/>
      <c r="MJB46" s="37"/>
      <c r="MJC46" s="37"/>
      <c r="MJD46" s="37"/>
      <c r="MJE46" s="37"/>
      <c r="MJF46" s="37"/>
      <c r="MJG46" s="37"/>
      <c r="MJH46" s="37"/>
      <c r="MJI46" s="37"/>
      <c r="MJJ46" s="37"/>
      <c r="MJK46" s="37"/>
      <c r="MJL46" s="37"/>
      <c r="MJM46" s="37"/>
      <c r="MJN46" s="37"/>
      <c r="MJO46" s="37"/>
      <c r="MJP46" s="37"/>
      <c r="MJQ46" s="37"/>
      <c r="MJR46" s="37"/>
      <c r="MJS46" s="37"/>
      <c r="MJT46" s="37"/>
      <c r="MJU46" s="37"/>
      <c r="MJV46" s="37"/>
      <c r="MJW46" s="37"/>
      <c r="MJX46" s="37"/>
      <c r="MJY46" s="37"/>
      <c r="MJZ46" s="37"/>
      <c r="MKA46" s="37"/>
      <c r="MKB46" s="37"/>
      <c r="MKC46" s="37"/>
      <c r="MKD46" s="37"/>
      <c r="MKE46" s="37"/>
      <c r="MKF46" s="37"/>
      <c r="MKG46" s="37"/>
      <c r="MKH46" s="37"/>
      <c r="MKI46" s="37"/>
      <c r="MKJ46" s="37"/>
      <c r="MKK46" s="37"/>
      <c r="MKL46" s="37"/>
      <c r="MKM46" s="37"/>
      <c r="MKN46" s="37"/>
      <c r="MKO46" s="37"/>
      <c r="MKP46" s="37"/>
      <c r="MKQ46" s="37"/>
      <c r="MKR46" s="37"/>
      <c r="MKS46" s="37"/>
      <c r="MKT46" s="37"/>
      <c r="MKU46" s="37"/>
      <c r="MKV46" s="37"/>
      <c r="MKW46" s="37"/>
      <c r="MKX46" s="37"/>
      <c r="MKY46" s="37"/>
      <c r="MKZ46" s="37"/>
      <c r="MLA46" s="37"/>
      <c r="MLB46" s="37"/>
      <c r="MLC46" s="37"/>
      <c r="MLD46" s="37"/>
      <c r="MLE46" s="37"/>
      <c r="MLF46" s="37"/>
      <c r="MLG46" s="37"/>
      <c r="MLH46" s="37"/>
      <c r="MLI46" s="37"/>
      <c r="MLJ46" s="37"/>
      <c r="MLK46" s="37"/>
      <c r="MLL46" s="37"/>
      <c r="MLM46" s="37"/>
      <c r="MLN46" s="37"/>
      <c r="MLO46" s="37"/>
      <c r="MLP46" s="37"/>
      <c r="MLQ46" s="37"/>
      <c r="MLR46" s="37"/>
      <c r="MLS46" s="37"/>
      <c r="MLT46" s="37"/>
      <c r="MLU46" s="37"/>
      <c r="MLV46" s="37"/>
      <c r="MLW46" s="37"/>
      <c r="MLX46" s="37"/>
      <c r="MLY46" s="37"/>
      <c r="MLZ46" s="37"/>
      <c r="MMA46" s="37"/>
      <c r="MMB46" s="37"/>
      <c r="MMC46" s="37"/>
      <c r="MMD46" s="37"/>
      <c r="MME46" s="37"/>
      <c r="MMF46" s="37"/>
      <c r="MMG46" s="37"/>
      <c r="MMH46" s="37"/>
      <c r="MMI46" s="37"/>
      <c r="MMJ46" s="37"/>
      <c r="MMK46" s="37"/>
      <c r="MML46" s="37"/>
      <c r="MMM46" s="37"/>
      <c r="MMN46" s="37"/>
      <c r="MMO46" s="37"/>
      <c r="MMP46" s="37"/>
      <c r="MMQ46" s="37"/>
      <c r="MMR46" s="37"/>
      <c r="MMS46" s="37"/>
      <c r="MMT46" s="37"/>
      <c r="MMU46" s="37"/>
      <c r="MMV46" s="37"/>
      <c r="MMW46" s="37"/>
      <c r="MMX46" s="37"/>
      <c r="MMY46" s="37"/>
      <c r="MMZ46" s="37"/>
      <c r="MNA46" s="37"/>
      <c r="MNB46" s="37"/>
      <c r="MNC46" s="37"/>
      <c r="MND46" s="37"/>
      <c r="MNE46" s="37"/>
      <c r="MNF46" s="37"/>
      <c r="MNG46" s="37"/>
      <c r="MNH46" s="37"/>
      <c r="MNI46" s="37"/>
      <c r="MNJ46" s="37"/>
      <c r="MNK46" s="37"/>
      <c r="MNL46" s="37"/>
      <c r="MNM46" s="37"/>
      <c r="MNN46" s="37"/>
      <c r="MNO46" s="37"/>
      <c r="MNP46" s="37"/>
      <c r="MNQ46" s="37"/>
      <c r="MNR46" s="37"/>
      <c r="MNS46" s="37"/>
      <c r="MNT46" s="37"/>
      <c r="MNU46" s="37"/>
      <c r="MNV46" s="37"/>
      <c r="MNW46" s="37"/>
      <c r="MNX46" s="37"/>
      <c r="MNY46" s="37"/>
      <c r="MNZ46" s="37"/>
      <c r="MOA46" s="37"/>
      <c r="MOB46" s="37"/>
      <c r="MOC46" s="37"/>
      <c r="MOD46" s="37"/>
      <c r="MOE46" s="37"/>
      <c r="MOF46" s="37"/>
      <c r="MOG46" s="37"/>
      <c r="MOH46" s="37"/>
      <c r="MOI46" s="37"/>
      <c r="MOJ46" s="37"/>
      <c r="MOK46" s="37"/>
      <c r="MOL46" s="37"/>
      <c r="MOM46" s="37"/>
      <c r="MON46" s="37"/>
      <c r="MOO46" s="37"/>
      <c r="MOP46" s="37"/>
      <c r="MOQ46" s="37"/>
      <c r="MOR46" s="37"/>
      <c r="MOS46" s="37"/>
      <c r="MOT46" s="37"/>
      <c r="MOU46" s="37"/>
      <c r="MOV46" s="37"/>
      <c r="MOW46" s="37"/>
      <c r="MOX46" s="37"/>
      <c r="MOY46" s="37"/>
      <c r="MOZ46" s="37"/>
      <c r="MPA46" s="37"/>
      <c r="MPB46" s="37"/>
      <c r="MPC46" s="37"/>
      <c r="MPD46" s="37"/>
      <c r="MPE46" s="37"/>
      <c r="MPF46" s="37"/>
      <c r="MPG46" s="37"/>
      <c r="MPH46" s="37"/>
      <c r="MPI46" s="37"/>
      <c r="MPJ46" s="37"/>
      <c r="MPK46" s="37"/>
      <c r="MPL46" s="37"/>
      <c r="MPM46" s="37"/>
      <c r="MPN46" s="37"/>
      <c r="MPO46" s="37"/>
      <c r="MPP46" s="37"/>
      <c r="MPQ46" s="37"/>
      <c r="MPR46" s="37"/>
      <c r="MPS46" s="37"/>
      <c r="MPT46" s="37"/>
      <c r="MPU46" s="37"/>
      <c r="MPV46" s="37"/>
      <c r="MPW46" s="37"/>
      <c r="MPX46" s="37"/>
      <c r="MPY46" s="37"/>
      <c r="MPZ46" s="37"/>
      <c r="MQA46" s="37"/>
      <c r="MQB46" s="37"/>
      <c r="MQC46" s="37"/>
      <c r="MQD46" s="37"/>
      <c r="MQE46" s="37"/>
      <c r="MQF46" s="37"/>
      <c r="MQG46" s="37"/>
      <c r="MQH46" s="37"/>
      <c r="MQI46" s="37"/>
      <c r="MQJ46" s="37"/>
      <c r="MQK46" s="37"/>
      <c r="MQL46" s="37"/>
      <c r="MQM46" s="37"/>
      <c r="MQN46" s="37"/>
      <c r="MQO46" s="37"/>
      <c r="MQP46" s="37"/>
      <c r="MQQ46" s="37"/>
      <c r="MQR46" s="37"/>
      <c r="MQS46" s="37"/>
      <c r="MQT46" s="37"/>
      <c r="MQU46" s="37"/>
      <c r="MQV46" s="37"/>
      <c r="MQW46" s="37"/>
      <c r="MQX46" s="37"/>
      <c r="MQY46" s="37"/>
      <c r="MQZ46" s="37"/>
      <c r="MRA46" s="37"/>
      <c r="MRB46" s="37"/>
      <c r="MRC46" s="37"/>
      <c r="MRD46" s="37"/>
      <c r="MRE46" s="37"/>
      <c r="MRF46" s="37"/>
      <c r="MRG46" s="37"/>
      <c r="MRH46" s="37"/>
      <c r="MRI46" s="37"/>
      <c r="MRJ46" s="37"/>
      <c r="MRK46" s="37"/>
      <c r="MRL46" s="37"/>
      <c r="MRM46" s="37"/>
      <c r="MRN46" s="37"/>
      <c r="MRO46" s="37"/>
      <c r="MRP46" s="37"/>
      <c r="MRQ46" s="37"/>
      <c r="MRR46" s="37"/>
      <c r="MRS46" s="37"/>
      <c r="MRT46" s="37"/>
      <c r="MRU46" s="37"/>
      <c r="MRV46" s="37"/>
      <c r="MRW46" s="37"/>
      <c r="MRX46" s="37"/>
      <c r="MRY46" s="37"/>
      <c r="MRZ46" s="37"/>
      <c r="MSA46" s="37"/>
      <c r="MSB46" s="37"/>
      <c r="MSC46" s="37"/>
      <c r="MSD46" s="37"/>
      <c r="MSE46" s="37"/>
      <c r="MSF46" s="37"/>
      <c r="MSG46" s="37"/>
      <c r="MSH46" s="37"/>
      <c r="MSI46" s="37"/>
      <c r="MSJ46" s="37"/>
      <c r="MSK46" s="37"/>
      <c r="MSL46" s="37"/>
      <c r="MSM46" s="37"/>
      <c r="MSN46" s="37"/>
      <c r="MSO46" s="37"/>
      <c r="MSP46" s="37"/>
      <c r="MSQ46" s="37"/>
      <c r="MSR46" s="37"/>
      <c r="MSS46" s="37"/>
      <c r="MST46" s="37"/>
      <c r="MSU46" s="37"/>
      <c r="MSV46" s="37"/>
      <c r="MSW46" s="37"/>
      <c r="MSX46" s="37"/>
      <c r="MSY46" s="37"/>
      <c r="MSZ46" s="37"/>
      <c r="MTA46" s="37"/>
      <c r="MTB46" s="37"/>
      <c r="MTC46" s="37"/>
      <c r="MTD46" s="37"/>
      <c r="MTE46" s="37"/>
      <c r="MTF46" s="37"/>
      <c r="MTG46" s="37"/>
      <c r="MTH46" s="37"/>
      <c r="MTI46" s="37"/>
      <c r="MTJ46" s="37"/>
      <c r="MTK46" s="37"/>
      <c r="MTL46" s="37"/>
      <c r="MTM46" s="37"/>
      <c r="MTN46" s="37"/>
      <c r="MTO46" s="37"/>
      <c r="MTP46" s="37"/>
      <c r="MTQ46" s="37"/>
      <c r="MTR46" s="37"/>
      <c r="MTS46" s="37"/>
      <c r="MTT46" s="37"/>
      <c r="MTU46" s="37"/>
      <c r="MTV46" s="37"/>
      <c r="MTW46" s="37"/>
      <c r="MTX46" s="37"/>
      <c r="MTY46" s="37"/>
      <c r="MTZ46" s="37"/>
      <c r="MUA46" s="37"/>
      <c r="MUB46" s="37"/>
      <c r="MUC46" s="37"/>
      <c r="MUD46" s="37"/>
      <c r="MUE46" s="37"/>
      <c r="MUF46" s="37"/>
      <c r="MUG46" s="37"/>
      <c r="MUH46" s="37"/>
      <c r="MUI46" s="37"/>
      <c r="MUJ46" s="37"/>
      <c r="MUK46" s="37"/>
      <c r="MUL46" s="37"/>
      <c r="MUM46" s="37"/>
      <c r="MUN46" s="37"/>
      <c r="MUO46" s="37"/>
      <c r="MUP46" s="37"/>
      <c r="MUQ46" s="37"/>
      <c r="MUR46" s="37"/>
      <c r="MUS46" s="37"/>
      <c r="MUT46" s="37"/>
      <c r="MUU46" s="37"/>
      <c r="MUV46" s="37"/>
      <c r="MUW46" s="37"/>
      <c r="MUX46" s="37"/>
      <c r="MUY46" s="37"/>
      <c r="MUZ46" s="37"/>
      <c r="MVA46" s="37"/>
      <c r="MVB46" s="37"/>
      <c r="MVC46" s="37"/>
      <c r="MVD46" s="37"/>
      <c r="MVE46" s="37"/>
      <c r="MVF46" s="37"/>
      <c r="MVG46" s="37"/>
      <c r="MVH46" s="37"/>
      <c r="MVI46" s="37"/>
      <c r="MVJ46" s="37"/>
      <c r="MVK46" s="37"/>
      <c r="MVL46" s="37"/>
      <c r="MVM46" s="37"/>
      <c r="MVN46" s="37"/>
      <c r="MVO46" s="37"/>
      <c r="MVP46" s="37"/>
      <c r="MVQ46" s="37"/>
      <c r="MVR46" s="37"/>
      <c r="MVS46" s="37"/>
      <c r="MVT46" s="37"/>
      <c r="MVU46" s="37"/>
      <c r="MVV46" s="37"/>
      <c r="MVW46" s="37"/>
      <c r="MVX46" s="37"/>
      <c r="MVY46" s="37"/>
      <c r="MVZ46" s="37"/>
      <c r="MWA46" s="37"/>
      <c r="MWB46" s="37"/>
      <c r="MWC46" s="37"/>
      <c r="MWD46" s="37"/>
      <c r="MWE46" s="37"/>
      <c r="MWF46" s="37"/>
      <c r="MWG46" s="37"/>
      <c r="MWH46" s="37"/>
      <c r="MWI46" s="37"/>
      <c r="MWJ46" s="37"/>
      <c r="MWK46" s="37"/>
      <c r="MWL46" s="37"/>
      <c r="MWM46" s="37"/>
      <c r="MWN46" s="37"/>
      <c r="MWO46" s="37"/>
      <c r="MWP46" s="37"/>
      <c r="MWQ46" s="37"/>
      <c r="MWR46" s="37"/>
      <c r="MWS46" s="37"/>
      <c r="MWT46" s="37"/>
      <c r="MWU46" s="37"/>
      <c r="MWV46" s="37"/>
      <c r="MWW46" s="37"/>
      <c r="MWX46" s="37"/>
      <c r="MWY46" s="37"/>
      <c r="MWZ46" s="37"/>
      <c r="MXA46" s="37"/>
      <c r="MXB46" s="37"/>
      <c r="MXC46" s="37"/>
      <c r="MXD46" s="37"/>
      <c r="MXE46" s="37"/>
      <c r="MXF46" s="37"/>
      <c r="MXG46" s="37"/>
      <c r="MXH46" s="37"/>
      <c r="MXI46" s="37"/>
      <c r="MXJ46" s="37"/>
      <c r="MXK46" s="37"/>
      <c r="MXL46" s="37"/>
      <c r="MXM46" s="37"/>
      <c r="MXN46" s="37"/>
      <c r="MXO46" s="37"/>
      <c r="MXP46" s="37"/>
      <c r="MXQ46" s="37"/>
      <c r="MXR46" s="37"/>
      <c r="MXS46" s="37"/>
      <c r="MXT46" s="37"/>
      <c r="MXU46" s="37"/>
      <c r="MXV46" s="37"/>
      <c r="MXW46" s="37"/>
      <c r="MXX46" s="37"/>
      <c r="MXY46" s="37"/>
      <c r="MXZ46" s="37"/>
      <c r="MYA46" s="37"/>
      <c r="MYB46" s="37"/>
      <c r="MYC46" s="37"/>
      <c r="MYD46" s="37"/>
      <c r="MYE46" s="37"/>
      <c r="MYF46" s="37"/>
      <c r="MYG46" s="37"/>
      <c r="MYH46" s="37"/>
      <c r="MYI46" s="37"/>
      <c r="MYJ46" s="37"/>
      <c r="MYK46" s="37"/>
      <c r="MYL46" s="37"/>
      <c r="MYM46" s="37"/>
      <c r="MYN46" s="37"/>
      <c r="MYO46" s="37"/>
      <c r="MYP46" s="37"/>
      <c r="MYQ46" s="37"/>
      <c r="MYR46" s="37"/>
      <c r="MYS46" s="37"/>
      <c r="MYT46" s="37"/>
      <c r="MYU46" s="37"/>
      <c r="MYV46" s="37"/>
      <c r="MYW46" s="37"/>
      <c r="MYX46" s="37"/>
      <c r="MYY46" s="37"/>
      <c r="MYZ46" s="37"/>
      <c r="MZA46" s="37"/>
      <c r="MZB46" s="37"/>
      <c r="MZC46" s="37"/>
      <c r="MZD46" s="37"/>
      <c r="MZE46" s="37"/>
      <c r="MZF46" s="37"/>
      <c r="MZG46" s="37"/>
      <c r="MZH46" s="37"/>
      <c r="MZI46" s="37"/>
      <c r="MZJ46" s="37"/>
      <c r="MZK46" s="37"/>
      <c r="MZL46" s="37"/>
      <c r="MZM46" s="37"/>
      <c r="MZN46" s="37"/>
      <c r="MZO46" s="37"/>
      <c r="MZP46" s="37"/>
      <c r="MZQ46" s="37"/>
      <c r="MZR46" s="37"/>
      <c r="MZS46" s="37"/>
      <c r="MZT46" s="37"/>
      <c r="MZU46" s="37"/>
      <c r="MZV46" s="37"/>
      <c r="MZW46" s="37"/>
      <c r="MZX46" s="37"/>
      <c r="MZY46" s="37"/>
      <c r="MZZ46" s="37"/>
      <c r="NAA46" s="37"/>
      <c r="NAB46" s="37"/>
      <c r="NAC46" s="37"/>
      <c r="NAD46" s="37"/>
      <c r="NAE46" s="37"/>
      <c r="NAF46" s="37"/>
      <c r="NAG46" s="37"/>
      <c r="NAH46" s="37"/>
      <c r="NAI46" s="37"/>
      <c r="NAJ46" s="37"/>
      <c r="NAK46" s="37"/>
      <c r="NAL46" s="37"/>
      <c r="NAM46" s="37"/>
      <c r="NAN46" s="37"/>
      <c r="NAO46" s="37"/>
      <c r="NAP46" s="37"/>
      <c r="NAQ46" s="37"/>
      <c r="NAR46" s="37"/>
      <c r="NAS46" s="37"/>
      <c r="NAT46" s="37"/>
      <c r="NAU46" s="37"/>
      <c r="NAV46" s="37"/>
      <c r="NAW46" s="37"/>
      <c r="NAX46" s="37"/>
      <c r="NAY46" s="37"/>
      <c r="NAZ46" s="37"/>
      <c r="NBA46" s="37"/>
      <c r="NBB46" s="37"/>
      <c r="NBC46" s="37"/>
      <c r="NBD46" s="37"/>
      <c r="NBE46" s="37"/>
      <c r="NBF46" s="37"/>
      <c r="NBG46" s="37"/>
      <c r="NBH46" s="37"/>
      <c r="NBI46" s="37"/>
      <c r="NBJ46" s="37"/>
      <c r="NBK46" s="37"/>
      <c r="NBL46" s="37"/>
      <c r="NBM46" s="37"/>
      <c r="NBN46" s="37"/>
      <c r="NBO46" s="37"/>
      <c r="NBP46" s="37"/>
      <c r="NBQ46" s="37"/>
      <c r="NBR46" s="37"/>
      <c r="NBS46" s="37"/>
      <c r="NBT46" s="37"/>
      <c r="NBU46" s="37"/>
      <c r="NBV46" s="37"/>
      <c r="NBW46" s="37"/>
      <c r="NBX46" s="37"/>
      <c r="NBY46" s="37"/>
      <c r="NBZ46" s="37"/>
      <c r="NCA46" s="37"/>
      <c r="NCB46" s="37"/>
      <c r="NCC46" s="37"/>
      <c r="NCD46" s="37"/>
      <c r="NCE46" s="37"/>
      <c r="NCF46" s="37"/>
      <c r="NCG46" s="37"/>
      <c r="NCH46" s="37"/>
      <c r="NCI46" s="37"/>
      <c r="NCJ46" s="37"/>
      <c r="NCK46" s="37"/>
      <c r="NCL46" s="37"/>
      <c r="NCM46" s="37"/>
      <c r="NCN46" s="37"/>
      <c r="NCO46" s="37"/>
      <c r="NCP46" s="37"/>
      <c r="NCQ46" s="37"/>
      <c r="NCR46" s="37"/>
      <c r="NCS46" s="37"/>
      <c r="NCT46" s="37"/>
      <c r="NCU46" s="37"/>
      <c r="NCV46" s="37"/>
      <c r="NCW46" s="37"/>
      <c r="NCX46" s="37"/>
      <c r="NCY46" s="37"/>
      <c r="NCZ46" s="37"/>
      <c r="NDA46" s="37"/>
      <c r="NDB46" s="37"/>
      <c r="NDC46" s="37"/>
      <c r="NDD46" s="37"/>
      <c r="NDE46" s="37"/>
      <c r="NDF46" s="37"/>
      <c r="NDG46" s="37"/>
      <c r="NDH46" s="37"/>
      <c r="NDI46" s="37"/>
      <c r="NDJ46" s="37"/>
      <c r="NDK46" s="37"/>
      <c r="NDL46" s="37"/>
      <c r="NDM46" s="37"/>
      <c r="NDN46" s="37"/>
      <c r="NDO46" s="37"/>
      <c r="NDP46" s="37"/>
      <c r="NDQ46" s="37"/>
      <c r="NDR46" s="37"/>
      <c r="NDS46" s="37"/>
      <c r="NDT46" s="37"/>
      <c r="NDU46" s="37"/>
      <c r="NDV46" s="37"/>
      <c r="NDW46" s="37"/>
      <c r="NDX46" s="37"/>
      <c r="NDY46" s="37"/>
      <c r="NDZ46" s="37"/>
      <c r="NEA46" s="37"/>
      <c r="NEB46" s="37"/>
      <c r="NEC46" s="37"/>
      <c r="NED46" s="37"/>
      <c r="NEE46" s="37"/>
      <c r="NEF46" s="37"/>
      <c r="NEG46" s="37"/>
      <c r="NEH46" s="37"/>
      <c r="NEI46" s="37"/>
      <c r="NEJ46" s="37"/>
      <c r="NEK46" s="37"/>
      <c r="NEL46" s="37"/>
      <c r="NEM46" s="37"/>
      <c r="NEN46" s="37"/>
      <c r="NEO46" s="37"/>
      <c r="NEP46" s="37"/>
      <c r="NEQ46" s="37"/>
      <c r="NER46" s="37"/>
      <c r="NES46" s="37"/>
      <c r="NET46" s="37"/>
      <c r="NEU46" s="37"/>
      <c r="NEV46" s="37"/>
      <c r="NEW46" s="37"/>
      <c r="NEX46" s="37"/>
      <c r="NEY46" s="37"/>
      <c r="NEZ46" s="37"/>
      <c r="NFA46" s="37"/>
      <c r="NFB46" s="37"/>
      <c r="NFC46" s="37"/>
      <c r="NFD46" s="37"/>
      <c r="NFE46" s="37"/>
      <c r="NFF46" s="37"/>
      <c r="NFG46" s="37"/>
      <c r="NFH46" s="37"/>
      <c r="NFI46" s="37"/>
      <c r="NFJ46" s="37"/>
      <c r="NFK46" s="37"/>
      <c r="NFL46" s="37"/>
      <c r="NFM46" s="37"/>
      <c r="NFN46" s="37"/>
      <c r="NFO46" s="37"/>
      <c r="NFP46" s="37"/>
      <c r="NFQ46" s="37"/>
      <c r="NFR46" s="37"/>
      <c r="NFS46" s="37"/>
      <c r="NFT46" s="37"/>
      <c r="NFU46" s="37"/>
      <c r="NFV46" s="37"/>
      <c r="NFW46" s="37"/>
      <c r="NFX46" s="37"/>
      <c r="NFY46" s="37"/>
      <c r="NFZ46" s="37"/>
      <c r="NGA46" s="37"/>
      <c r="NGB46" s="37"/>
      <c r="NGC46" s="37"/>
      <c r="NGD46" s="37"/>
      <c r="NGE46" s="37"/>
      <c r="NGF46" s="37"/>
      <c r="NGG46" s="37"/>
      <c r="NGH46" s="37"/>
      <c r="NGI46" s="37"/>
      <c r="NGJ46" s="37"/>
      <c r="NGK46" s="37"/>
      <c r="NGL46" s="37"/>
      <c r="NGM46" s="37"/>
      <c r="NGN46" s="37"/>
      <c r="NGO46" s="37"/>
      <c r="NGP46" s="37"/>
      <c r="NGQ46" s="37"/>
      <c r="NGR46" s="37"/>
      <c r="NGS46" s="37"/>
      <c r="NGT46" s="37"/>
      <c r="NGU46" s="37"/>
      <c r="NGV46" s="37"/>
      <c r="NGW46" s="37"/>
      <c r="NGX46" s="37"/>
      <c r="NGY46" s="37"/>
      <c r="NGZ46" s="37"/>
      <c r="NHA46" s="37"/>
      <c r="NHB46" s="37"/>
      <c r="NHC46" s="37"/>
      <c r="NHD46" s="37"/>
      <c r="NHE46" s="37"/>
      <c r="NHF46" s="37"/>
      <c r="NHG46" s="37"/>
      <c r="NHH46" s="37"/>
      <c r="NHI46" s="37"/>
      <c r="NHJ46" s="37"/>
      <c r="NHK46" s="37"/>
      <c r="NHL46" s="37"/>
      <c r="NHM46" s="37"/>
      <c r="NHN46" s="37"/>
      <c r="NHO46" s="37"/>
      <c r="NHP46" s="37"/>
      <c r="NHQ46" s="37"/>
      <c r="NHR46" s="37"/>
      <c r="NHS46" s="37"/>
      <c r="NHT46" s="37"/>
      <c r="NHU46" s="37"/>
      <c r="NHV46" s="37"/>
      <c r="NHW46" s="37"/>
      <c r="NHX46" s="37"/>
      <c r="NHY46" s="37"/>
      <c r="NHZ46" s="37"/>
      <c r="NIA46" s="37"/>
      <c r="NIB46" s="37"/>
      <c r="NIC46" s="37"/>
      <c r="NID46" s="37"/>
      <c r="NIE46" s="37"/>
      <c r="NIF46" s="37"/>
      <c r="NIG46" s="37"/>
      <c r="NIH46" s="37"/>
      <c r="NII46" s="37"/>
      <c r="NIJ46" s="37"/>
      <c r="NIK46" s="37"/>
      <c r="NIL46" s="37"/>
      <c r="NIM46" s="37"/>
      <c r="NIN46" s="37"/>
      <c r="NIO46" s="37"/>
      <c r="NIP46" s="37"/>
      <c r="NIQ46" s="37"/>
      <c r="NIR46" s="37"/>
      <c r="NIS46" s="37"/>
      <c r="NIT46" s="37"/>
      <c r="NIU46" s="37"/>
      <c r="NIV46" s="37"/>
      <c r="NIW46" s="37"/>
      <c r="NIX46" s="37"/>
      <c r="NIY46" s="37"/>
      <c r="NIZ46" s="37"/>
      <c r="NJA46" s="37"/>
      <c r="NJB46" s="37"/>
      <c r="NJC46" s="37"/>
      <c r="NJD46" s="37"/>
      <c r="NJE46" s="37"/>
      <c r="NJF46" s="37"/>
      <c r="NJG46" s="37"/>
      <c r="NJH46" s="37"/>
      <c r="NJI46" s="37"/>
      <c r="NJJ46" s="37"/>
      <c r="NJK46" s="37"/>
      <c r="NJL46" s="37"/>
      <c r="NJM46" s="37"/>
      <c r="NJN46" s="37"/>
      <c r="NJO46" s="37"/>
      <c r="NJP46" s="37"/>
      <c r="NJQ46" s="37"/>
      <c r="NJR46" s="37"/>
      <c r="NJS46" s="37"/>
      <c r="NJT46" s="37"/>
      <c r="NJU46" s="37"/>
      <c r="NJV46" s="37"/>
      <c r="NJW46" s="37"/>
      <c r="NJX46" s="37"/>
      <c r="NJY46" s="37"/>
      <c r="NJZ46" s="37"/>
      <c r="NKA46" s="37"/>
      <c r="NKB46" s="37"/>
      <c r="NKC46" s="37"/>
      <c r="NKD46" s="37"/>
      <c r="NKE46" s="37"/>
      <c r="NKF46" s="37"/>
      <c r="NKG46" s="37"/>
      <c r="NKH46" s="37"/>
      <c r="NKI46" s="37"/>
      <c r="NKJ46" s="37"/>
      <c r="NKK46" s="37"/>
      <c r="NKL46" s="37"/>
      <c r="NKM46" s="37"/>
      <c r="NKN46" s="37"/>
      <c r="NKO46" s="37"/>
      <c r="NKP46" s="37"/>
      <c r="NKQ46" s="37"/>
      <c r="NKR46" s="37"/>
      <c r="NKS46" s="37"/>
      <c r="NKT46" s="37"/>
      <c r="NKU46" s="37"/>
      <c r="NKV46" s="37"/>
      <c r="NKW46" s="37"/>
      <c r="NKX46" s="37"/>
      <c r="NKY46" s="37"/>
      <c r="NKZ46" s="37"/>
      <c r="NLA46" s="37"/>
      <c r="NLB46" s="37"/>
      <c r="NLC46" s="37"/>
      <c r="NLD46" s="37"/>
      <c r="NLE46" s="37"/>
      <c r="NLF46" s="37"/>
      <c r="NLG46" s="37"/>
      <c r="NLH46" s="37"/>
      <c r="NLI46" s="37"/>
      <c r="NLJ46" s="37"/>
      <c r="NLK46" s="37"/>
      <c r="NLL46" s="37"/>
      <c r="NLM46" s="37"/>
      <c r="NLN46" s="37"/>
      <c r="NLO46" s="37"/>
      <c r="NLP46" s="37"/>
      <c r="NLQ46" s="37"/>
      <c r="NLR46" s="37"/>
      <c r="NLS46" s="37"/>
      <c r="NLT46" s="37"/>
      <c r="NLU46" s="37"/>
      <c r="NLV46" s="37"/>
      <c r="NLW46" s="37"/>
      <c r="NLX46" s="37"/>
      <c r="NLY46" s="37"/>
      <c r="NLZ46" s="37"/>
      <c r="NMA46" s="37"/>
      <c r="NMB46" s="37"/>
      <c r="NMC46" s="37"/>
      <c r="NMD46" s="37"/>
      <c r="NME46" s="37"/>
      <c r="NMF46" s="37"/>
      <c r="NMG46" s="37"/>
      <c r="NMH46" s="37"/>
      <c r="NMI46" s="37"/>
      <c r="NMJ46" s="37"/>
      <c r="NMK46" s="37"/>
      <c r="NML46" s="37"/>
      <c r="NMM46" s="37"/>
      <c r="NMN46" s="37"/>
      <c r="NMO46" s="37"/>
      <c r="NMP46" s="37"/>
      <c r="NMQ46" s="37"/>
      <c r="NMR46" s="37"/>
      <c r="NMS46" s="37"/>
      <c r="NMT46" s="37"/>
      <c r="NMU46" s="37"/>
      <c r="NMV46" s="37"/>
      <c r="NMW46" s="37"/>
      <c r="NMX46" s="37"/>
      <c r="NMY46" s="37"/>
      <c r="NMZ46" s="37"/>
      <c r="NNA46" s="37"/>
      <c r="NNB46" s="37"/>
      <c r="NNC46" s="37"/>
      <c r="NND46" s="37"/>
      <c r="NNE46" s="37"/>
      <c r="NNF46" s="37"/>
      <c r="NNG46" s="37"/>
      <c r="NNH46" s="37"/>
      <c r="NNI46" s="37"/>
      <c r="NNJ46" s="37"/>
      <c r="NNK46" s="37"/>
      <c r="NNL46" s="37"/>
      <c r="NNM46" s="37"/>
      <c r="NNN46" s="37"/>
      <c r="NNO46" s="37"/>
      <c r="NNP46" s="37"/>
      <c r="NNQ46" s="37"/>
      <c r="NNR46" s="37"/>
      <c r="NNS46" s="37"/>
      <c r="NNT46" s="37"/>
      <c r="NNU46" s="37"/>
      <c r="NNV46" s="37"/>
      <c r="NNW46" s="37"/>
      <c r="NNX46" s="37"/>
      <c r="NNY46" s="37"/>
      <c r="NNZ46" s="37"/>
      <c r="NOA46" s="37"/>
      <c r="NOB46" s="37"/>
      <c r="NOC46" s="37"/>
      <c r="NOD46" s="37"/>
      <c r="NOE46" s="37"/>
      <c r="NOF46" s="37"/>
      <c r="NOG46" s="37"/>
      <c r="NOH46" s="37"/>
      <c r="NOI46" s="37"/>
      <c r="NOJ46" s="37"/>
      <c r="NOK46" s="37"/>
      <c r="NOL46" s="37"/>
      <c r="NOM46" s="37"/>
      <c r="NON46" s="37"/>
      <c r="NOO46" s="37"/>
      <c r="NOP46" s="37"/>
      <c r="NOQ46" s="37"/>
      <c r="NOR46" s="37"/>
      <c r="NOS46" s="37"/>
      <c r="NOT46" s="37"/>
      <c r="NOU46" s="37"/>
      <c r="NOV46" s="37"/>
      <c r="NOW46" s="37"/>
      <c r="NOX46" s="37"/>
      <c r="NOY46" s="37"/>
      <c r="NOZ46" s="37"/>
      <c r="NPA46" s="37"/>
      <c r="NPB46" s="37"/>
      <c r="NPC46" s="37"/>
      <c r="NPD46" s="37"/>
      <c r="NPE46" s="37"/>
      <c r="NPF46" s="37"/>
      <c r="NPG46" s="37"/>
      <c r="NPH46" s="37"/>
      <c r="NPI46" s="37"/>
      <c r="NPJ46" s="37"/>
      <c r="NPK46" s="37"/>
      <c r="NPL46" s="37"/>
      <c r="NPM46" s="37"/>
      <c r="NPN46" s="37"/>
      <c r="NPO46" s="37"/>
      <c r="NPP46" s="37"/>
      <c r="NPQ46" s="37"/>
      <c r="NPR46" s="37"/>
      <c r="NPS46" s="37"/>
      <c r="NPT46" s="37"/>
      <c r="NPU46" s="37"/>
      <c r="NPV46" s="37"/>
      <c r="NPW46" s="37"/>
      <c r="NPX46" s="37"/>
      <c r="NPY46" s="37"/>
      <c r="NPZ46" s="37"/>
      <c r="NQA46" s="37"/>
      <c r="NQB46" s="37"/>
      <c r="NQC46" s="37"/>
      <c r="NQD46" s="37"/>
      <c r="NQE46" s="37"/>
      <c r="NQF46" s="37"/>
      <c r="NQG46" s="37"/>
      <c r="NQH46" s="37"/>
      <c r="NQI46" s="37"/>
      <c r="NQJ46" s="37"/>
      <c r="NQK46" s="37"/>
      <c r="NQL46" s="37"/>
      <c r="NQM46" s="37"/>
      <c r="NQN46" s="37"/>
      <c r="NQO46" s="37"/>
      <c r="NQP46" s="37"/>
      <c r="NQQ46" s="37"/>
      <c r="NQR46" s="37"/>
      <c r="NQS46" s="37"/>
      <c r="NQT46" s="37"/>
      <c r="NQU46" s="37"/>
      <c r="NQV46" s="37"/>
      <c r="NQW46" s="37"/>
      <c r="NQX46" s="37"/>
      <c r="NQY46" s="37"/>
      <c r="NQZ46" s="37"/>
      <c r="NRA46" s="37"/>
      <c r="NRB46" s="37"/>
      <c r="NRC46" s="37"/>
      <c r="NRD46" s="37"/>
      <c r="NRE46" s="37"/>
      <c r="NRF46" s="37"/>
      <c r="NRG46" s="37"/>
      <c r="NRH46" s="37"/>
      <c r="NRI46" s="37"/>
      <c r="NRJ46" s="37"/>
      <c r="NRK46" s="37"/>
      <c r="NRL46" s="37"/>
      <c r="NRM46" s="37"/>
      <c r="NRN46" s="37"/>
      <c r="NRO46" s="37"/>
      <c r="NRP46" s="37"/>
      <c r="NRQ46" s="37"/>
      <c r="NRR46" s="37"/>
      <c r="NRS46" s="37"/>
      <c r="NRT46" s="37"/>
      <c r="NRU46" s="37"/>
      <c r="NRV46" s="37"/>
      <c r="NRW46" s="37"/>
      <c r="NRX46" s="37"/>
      <c r="NRY46" s="37"/>
      <c r="NRZ46" s="37"/>
      <c r="NSA46" s="37"/>
      <c r="NSB46" s="37"/>
      <c r="NSC46" s="37"/>
      <c r="NSD46" s="37"/>
      <c r="NSE46" s="37"/>
      <c r="NSF46" s="37"/>
      <c r="NSG46" s="37"/>
      <c r="NSH46" s="37"/>
      <c r="NSI46" s="37"/>
      <c r="NSJ46" s="37"/>
      <c r="NSK46" s="37"/>
      <c r="NSL46" s="37"/>
      <c r="NSM46" s="37"/>
      <c r="NSN46" s="37"/>
      <c r="NSO46" s="37"/>
      <c r="NSP46" s="37"/>
      <c r="NSQ46" s="37"/>
      <c r="NSR46" s="37"/>
      <c r="NSS46" s="37"/>
      <c r="NST46" s="37"/>
      <c r="NSU46" s="37"/>
      <c r="NSV46" s="37"/>
      <c r="NSW46" s="37"/>
      <c r="NSX46" s="37"/>
      <c r="NSY46" s="37"/>
      <c r="NSZ46" s="37"/>
      <c r="NTA46" s="37"/>
      <c r="NTB46" s="37"/>
      <c r="NTC46" s="37"/>
      <c r="NTD46" s="37"/>
      <c r="NTE46" s="37"/>
      <c r="NTF46" s="37"/>
      <c r="NTG46" s="37"/>
      <c r="NTH46" s="37"/>
      <c r="NTI46" s="37"/>
      <c r="NTJ46" s="37"/>
      <c r="NTK46" s="37"/>
      <c r="NTL46" s="37"/>
      <c r="NTM46" s="37"/>
      <c r="NTN46" s="37"/>
      <c r="NTO46" s="37"/>
      <c r="NTP46" s="37"/>
      <c r="NTQ46" s="37"/>
      <c r="NTR46" s="37"/>
      <c r="NTS46" s="37"/>
      <c r="NTT46" s="37"/>
      <c r="NTU46" s="37"/>
      <c r="NTV46" s="37"/>
      <c r="NTW46" s="37"/>
      <c r="NTX46" s="37"/>
      <c r="NTY46" s="37"/>
      <c r="NTZ46" s="37"/>
      <c r="NUA46" s="37"/>
      <c r="NUB46" s="37"/>
      <c r="NUC46" s="37"/>
      <c r="NUD46" s="37"/>
      <c r="NUE46" s="37"/>
      <c r="NUF46" s="37"/>
      <c r="NUG46" s="37"/>
      <c r="NUH46" s="37"/>
      <c r="NUI46" s="37"/>
      <c r="NUJ46" s="37"/>
      <c r="NUK46" s="37"/>
      <c r="NUL46" s="37"/>
      <c r="NUM46" s="37"/>
      <c r="NUN46" s="37"/>
      <c r="NUO46" s="37"/>
      <c r="NUP46" s="37"/>
      <c r="NUQ46" s="37"/>
      <c r="NUR46" s="37"/>
      <c r="NUS46" s="37"/>
      <c r="NUT46" s="37"/>
      <c r="NUU46" s="37"/>
      <c r="NUV46" s="37"/>
      <c r="NUW46" s="37"/>
      <c r="NUX46" s="37"/>
      <c r="NUY46" s="37"/>
      <c r="NUZ46" s="37"/>
      <c r="NVA46" s="37"/>
      <c r="NVB46" s="37"/>
      <c r="NVC46" s="37"/>
      <c r="NVD46" s="37"/>
      <c r="NVE46" s="37"/>
      <c r="NVF46" s="37"/>
      <c r="NVG46" s="37"/>
      <c r="NVH46" s="37"/>
      <c r="NVI46" s="37"/>
      <c r="NVJ46" s="37"/>
      <c r="NVK46" s="37"/>
      <c r="NVL46" s="37"/>
      <c r="NVM46" s="37"/>
      <c r="NVN46" s="37"/>
      <c r="NVO46" s="37"/>
      <c r="NVP46" s="37"/>
      <c r="NVQ46" s="37"/>
      <c r="NVR46" s="37"/>
      <c r="NVS46" s="37"/>
      <c r="NVT46" s="37"/>
      <c r="NVU46" s="37"/>
      <c r="NVV46" s="37"/>
      <c r="NVW46" s="37"/>
      <c r="NVX46" s="37"/>
      <c r="NVY46" s="37"/>
      <c r="NVZ46" s="37"/>
      <c r="NWA46" s="37"/>
      <c r="NWB46" s="37"/>
      <c r="NWC46" s="37"/>
      <c r="NWD46" s="37"/>
      <c r="NWE46" s="37"/>
      <c r="NWF46" s="37"/>
      <c r="NWG46" s="37"/>
      <c r="NWH46" s="37"/>
      <c r="NWI46" s="37"/>
      <c r="NWJ46" s="37"/>
      <c r="NWK46" s="37"/>
      <c r="NWL46" s="37"/>
      <c r="NWM46" s="37"/>
      <c r="NWN46" s="37"/>
      <c r="NWO46" s="37"/>
      <c r="NWP46" s="37"/>
      <c r="NWQ46" s="37"/>
      <c r="NWR46" s="37"/>
      <c r="NWS46" s="37"/>
      <c r="NWT46" s="37"/>
      <c r="NWU46" s="37"/>
      <c r="NWV46" s="37"/>
      <c r="NWW46" s="37"/>
      <c r="NWX46" s="37"/>
      <c r="NWY46" s="37"/>
      <c r="NWZ46" s="37"/>
      <c r="NXA46" s="37"/>
      <c r="NXB46" s="37"/>
      <c r="NXC46" s="37"/>
      <c r="NXD46" s="37"/>
      <c r="NXE46" s="37"/>
      <c r="NXF46" s="37"/>
      <c r="NXG46" s="37"/>
      <c r="NXH46" s="37"/>
      <c r="NXI46" s="37"/>
      <c r="NXJ46" s="37"/>
      <c r="NXK46" s="37"/>
      <c r="NXL46" s="37"/>
      <c r="NXM46" s="37"/>
      <c r="NXN46" s="37"/>
      <c r="NXO46" s="37"/>
      <c r="NXP46" s="37"/>
      <c r="NXQ46" s="37"/>
      <c r="NXR46" s="37"/>
      <c r="NXS46" s="37"/>
      <c r="NXT46" s="37"/>
      <c r="NXU46" s="37"/>
      <c r="NXV46" s="37"/>
      <c r="NXW46" s="37"/>
      <c r="NXX46" s="37"/>
      <c r="NXY46" s="37"/>
      <c r="NXZ46" s="37"/>
      <c r="NYA46" s="37"/>
      <c r="NYB46" s="37"/>
      <c r="NYC46" s="37"/>
      <c r="NYD46" s="37"/>
      <c r="NYE46" s="37"/>
      <c r="NYF46" s="37"/>
      <c r="NYG46" s="37"/>
      <c r="NYH46" s="37"/>
      <c r="NYI46" s="37"/>
      <c r="NYJ46" s="37"/>
      <c r="NYK46" s="37"/>
      <c r="NYL46" s="37"/>
      <c r="NYM46" s="37"/>
      <c r="NYN46" s="37"/>
      <c r="NYO46" s="37"/>
      <c r="NYP46" s="37"/>
      <c r="NYQ46" s="37"/>
      <c r="NYR46" s="37"/>
      <c r="NYS46" s="37"/>
      <c r="NYT46" s="37"/>
      <c r="NYU46" s="37"/>
      <c r="NYV46" s="37"/>
      <c r="NYW46" s="37"/>
      <c r="NYX46" s="37"/>
      <c r="NYY46" s="37"/>
      <c r="NYZ46" s="37"/>
      <c r="NZA46" s="37"/>
      <c r="NZB46" s="37"/>
      <c r="NZC46" s="37"/>
      <c r="NZD46" s="37"/>
      <c r="NZE46" s="37"/>
      <c r="NZF46" s="37"/>
      <c r="NZG46" s="37"/>
      <c r="NZH46" s="37"/>
      <c r="NZI46" s="37"/>
      <c r="NZJ46" s="37"/>
      <c r="NZK46" s="37"/>
      <c r="NZL46" s="37"/>
      <c r="NZM46" s="37"/>
      <c r="NZN46" s="37"/>
      <c r="NZO46" s="37"/>
      <c r="NZP46" s="37"/>
      <c r="NZQ46" s="37"/>
      <c r="NZR46" s="37"/>
      <c r="NZS46" s="37"/>
      <c r="NZT46" s="37"/>
      <c r="NZU46" s="37"/>
      <c r="NZV46" s="37"/>
      <c r="NZW46" s="37"/>
      <c r="NZX46" s="37"/>
      <c r="NZY46" s="37"/>
      <c r="NZZ46" s="37"/>
      <c r="OAA46" s="37"/>
      <c r="OAB46" s="37"/>
      <c r="OAC46" s="37"/>
      <c r="OAD46" s="37"/>
      <c r="OAE46" s="37"/>
      <c r="OAF46" s="37"/>
      <c r="OAG46" s="37"/>
      <c r="OAH46" s="37"/>
      <c r="OAI46" s="37"/>
      <c r="OAJ46" s="37"/>
      <c r="OAK46" s="37"/>
      <c r="OAL46" s="37"/>
      <c r="OAM46" s="37"/>
      <c r="OAN46" s="37"/>
      <c r="OAO46" s="37"/>
      <c r="OAP46" s="37"/>
      <c r="OAQ46" s="37"/>
      <c r="OAR46" s="37"/>
      <c r="OAS46" s="37"/>
      <c r="OAT46" s="37"/>
      <c r="OAU46" s="37"/>
      <c r="OAV46" s="37"/>
      <c r="OAW46" s="37"/>
      <c r="OAX46" s="37"/>
      <c r="OAY46" s="37"/>
      <c r="OAZ46" s="37"/>
      <c r="OBA46" s="37"/>
      <c r="OBB46" s="37"/>
      <c r="OBC46" s="37"/>
      <c r="OBD46" s="37"/>
      <c r="OBE46" s="37"/>
      <c r="OBF46" s="37"/>
      <c r="OBG46" s="37"/>
      <c r="OBH46" s="37"/>
      <c r="OBI46" s="37"/>
      <c r="OBJ46" s="37"/>
      <c r="OBK46" s="37"/>
      <c r="OBL46" s="37"/>
      <c r="OBM46" s="37"/>
      <c r="OBN46" s="37"/>
      <c r="OBO46" s="37"/>
      <c r="OBP46" s="37"/>
      <c r="OBQ46" s="37"/>
      <c r="OBR46" s="37"/>
      <c r="OBS46" s="37"/>
      <c r="OBT46" s="37"/>
      <c r="OBU46" s="37"/>
      <c r="OBV46" s="37"/>
      <c r="OBW46" s="37"/>
      <c r="OBX46" s="37"/>
      <c r="OBY46" s="37"/>
      <c r="OBZ46" s="37"/>
      <c r="OCA46" s="37"/>
      <c r="OCB46" s="37"/>
      <c r="OCC46" s="37"/>
      <c r="OCD46" s="37"/>
      <c r="OCE46" s="37"/>
      <c r="OCF46" s="37"/>
      <c r="OCG46" s="37"/>
      <c r="OCH46" s="37"/>
      <c r="OCI46" s="37"/>
      <c r="OCJ46" s="37"/>
      <c r="OCK46" s="37"/>
      <c r="OCL46" s="37"/>
      <c r="OCM46" s="37"/>
      <c r="OCN46" s="37"/>
      <c r="OCO46" s="37"/>
      <c r="OCP46" s="37"/>
      <c r="OCQ46" s="37"/>
      <c r="OCR46" s="37"/>
      <c r="OCS46" s="37"/>
      <c r="OCT46" s="37"/>
      <c r="OCU46" s="37"/>
      <c r="OCV46" s="37"/>
      <c r="OCW46" s="37"/>
      <c r="OCX46" s="37"/>
      <c r="OCY46" s="37"/>
      <c r="OCZ46" s="37"/>
      <c r="ODA46" s="37"/>
      <c r="ODB46" s="37"/>
      <c r="ODC46" s="37"/>
      <c r="ODD46" s="37"/>
      <c r="ODE46" s="37"/>
      <c r="ODF46" s="37"/>
      <c r="ODG46" s="37"/>
      <c r="ODH46" s="37"/>
      <c r="ODI46" s="37"/>
      <c r="ODJ46" s="37"/>
      <c r="ODK46" s="37"/>
      <c r="ODL46" s="37"/>
      <c r="ODM46" s="37"/>
      <c r="ODN46" s="37"/>
      <c r="ODO46" s="37"/>
      <c r="ODP46" s="37"/>
      <c r="ODQ46" s="37"/>
      <c r="ODR46" s="37"/>
      <c r="ODS46" s="37"/>
      <c r="ODT46" s="37"/>
      <c r="ODU46" s="37"/>
      <c r="ODV46" s="37"/>
      <c r="ODW46" s="37"/>
      <c r="ODX46" s="37"/>
      <c r="ODY46" s="37"/>
      <c r="ODZ46" s="37"/>
      <c r="OEA46" s="37"/>
      <c r="OEB46" s="37"/>
      <c r="OEC46" s="37"/>
      <c r="OED46" s="37"/>
      <c r="OEE46" s="37"/>
      <c r="OEF46" s="37"/>
      <c r="OEG46" s="37"/>
      <c r="OEH46" s="37"/>
      <c r="OEI46" s="37"/>
      <c r="OEJ46" s="37"/>
      <c r="OEK46" s="37"/>
      <c r="OEL46" s="37"/>
      <c r="OEM46" s="37"/>
      <c r="OEN46" s="37"/>
      <c r="OEO46" s="37"/>
      <c r="OEP46" s="37"/>
      <c r="OEQ46" s="37"/>
      <c r="OER46" s="37"/>
      <c r="OES46" s="37"/>
      <c r="OET46" s="37"/>
      <c r="OEU46" s="37"/>
      <c r="OEV46" s="37"/>
      <c r="OEW46" s="37"/>
      <c r="OEX46" s="37"/>
      <c r="OEY46" s="37"/>
      <c r="OEZ46" s="37"/>
      <c r="OFA46" s="37"/>
      <c r="OFB46" s="37"/>
      <c r="OFC46" s="37"/>
      <c r="OFD46" s="37"/>
      <c r="OFE46" s="37"/>
      <c r="OFF46" s="37"/>
      <c r="OFG46" s="37"/>
      <c r="OFH46" s="37"/>
      <c r="OFI46" s="37"/>
      <c r="OFJ46" s="37"/>
      <c r="OFK46" s="37"/>
      <c r="OFL46" s="37"/>
      <c r="OFM46" s="37"/>
      <c r="OFN46" s="37"/>
      <c r="OFO46" s="37"/>
      <c r="OFP46" s="37"/>
      <c r="OFQ46" s="37"/>
      <c r="OFR46" s="37"/>
      <c r="OFS46" s="37"/>
      <c r="OFT46" s="37"/>
      <c r="OFU46" s="37"/>
      <c r="OFV46" s="37"/>
      <c r="OFW46" s="37"/>
      <c r="OFX46" s="37"/>
      <c r="OFY46" s="37"/>
      <c r="OFZ46" s="37"/>
      <c r="OGA46" s="37"/>
      <c r="OGB46" s="37"/>
      <c r="OGC46" s="37"/>
      <c r="OGD46" s="37"/>
      <c r="OGE46" s="37"/>
      <c r="OGF46" s="37"/>
      <c r="OGG46" s="37"/>
      <c r="OGH46" s="37"/>
      <c r="OGI46" s="37"/>
      <c r="OGJ46" s="37"/>
      <c r="OGK46" s="37"/>
      <c r="OGL46" s="37"/>
      <c r="OGM46" s="37"/>
      <c r="OGN46" s="37"/>
      <c r="OGO46" s="37"/>
      <c r="OGP46" s="37"/>
      <c r="OGQ46" s="37"/>
      <c r="OGR46" s="37"/>
      <c r="OGS46" s="37"/>
      <c r="OGT46" s="37"/>
      <c r="OGU46" s="37"/>
      <c r="OGV46" s="37"/>
      <c r="OGW46" s="37"/>
      <c r="OGX46" s="37"/>
      <c r="OGY46" s="37"/>
      <c r="OGZ46" s="37"/>
      <c r="OHA46" s="37"/>
      <c r="OHB46" s="37"/>
      <c r="OHC46" s="37"/>
      <c r="OHD46" s="37"/>
      <c r="OHE46" s="37"/>
      <c r="OHF46" s="37"/>
      <c r="OHG46" s="37"/>
      <c r="OHH46" s="37"/>
      <c r="OHI46" s="37"/>
      <c r="OHJ46" s="37"/>
      <c r="OHK46" s="37"/>
      <c r="OHL46" s="37"/>
      <c r="OHM46" s="37"/>
      <c r="OHN46" s="37"/>
      <c r="OHO46" s="37"/>
      <c r="OHP46" s="37"/>
      <c r="OHQ46" s="37"/>
      <c r="OHR46" s="37"/>
      <c r="OHS46" s="37"/>
      <c r="OHT46" s="37"/>
      <c r="OHU46" s="37"/>
      <c r="OHV46" s="37"/>
      <c r="OHW46" s="37"/>
      <c r="OHX46" s="37"/>
      <c r="OHY46" s="37"/>
      <c r="OHZ46" s="37"/>
      <c r="OIA46" s="37"/>
      <c r="OIB46" s="37"/>
      <c r="OIC46" s="37"/>
      <c r="OID46" s="37"/>
      <c r="OIE46" s="37"/>
      <c r="OIF46" s="37"/>
      <c r="OIG46" s="37"/>
      <c r="OIH46" s="37"/>
      <c r="OII46" s="37"/>
      <c r="OIJ46" s="37"/>
      <c r="OIK46" s="37"/>
      <c r="OIL46" s="37"/>
      <c r="OIM46" s="37"/>
      <c r="OIN46" s="37"/>
      <c r="OIO46" s="37"/>
      <c r="OIP46" s="37"/>
      <c r="OIQ46" s="37"/>
      <c r="OIR46" s="37"/>
      <c r="OIS46" s="37"/>
      <c r="OIT46" s="37"/>
      <c r="OIU46" s="37"/>
      <c r="OIV46" s="37"/>
      <c r="OIW46" s="37"/>
      <c r="OIX46" s="37"/>
      <c r="OIY46" s="37"/>
      <c r="OIZ46" s="37"/>
      <c r="OJA46" s="37"/>
      <c r="OJB46" s="37"/>
      <c r="OJC46" s="37"/>
      <c r="OJD46" s="37"/>
      <c r="OJE46" s="37"/>
      <c r="OJF46" s="37"/>
      <c r="OJG46" s="37"/>
      <c r="OJH46" s="37"/>
      <c r="OJI46" s="37"/>
      <c r="OJJ46" s="37"/>
      <c r="OJK46" s="37"/>
      <c r="OJL46" s="37"/>
      <c r="OJM46" s="37"/>
      <c r="OJN46" s="37"/>
      <c r="OJO46" s="37"/>
      <c r="OJP46" s="37"/>
      <c r="OJQ46" s="37"/>
      <c r="OJR46" s="37"/>
      <c r="OJS46" s="37"/>
      <c r="OJT46" s="37"/>
      <c r="OJU46" s="37"/>
      <c r="OJV46" s="37"/>
      <c r="OJW46" s="37"/>
      <c r="OJX46" s="37"/>
      <c r="OJY46" s="37"/>
      <c r="OJZ46" s="37"/>
      <c r="OKA46" s="37"/>
      <c r="OKB46" s="37"/>
      <c r="OKC46" s="37"/>
      <c r="OKD46" s="37"/>
      <c r="OKE46" s="37"/>
      <c r="OKF46" s="37"/>
      <c r="OKG46" s="37"/>
      <c r="OKH46" s="37"/>
      <c r="OKI46" s="37"/>
      <c r="OKJ46" s="37"/>
      <c r="OKK46" s="37"/>
      <c r="OKL46" s="37"/>
      <c r="OKM46" s="37"/>
      <c r="OKN46" s="37"/>
      <c r="OKO46" s="37"/>
      <c r="OKP46" s="37"/>
      <c r="OKQ46" s="37"/>
      <c r="OKR46" s="37"/>
      <c r="OKS46" s="37"/>
      <c r="OKT46" s="37"/>
      <c r="OKU46" s="37"/>
      <c r="OKV46" s="37"/>
      <c r="OKW46" s="37"/>
      <c r="OKX46" s="37"/>
      <c r="OKY46" s="37"/>
      <c r="OKZ46" s="37"/>
      <c r="OLA46" s="37"/>
      <c r="OLB46" s="37"/>
      <c r="OLC46" s="37"/>
      <c r="OLD46" s="37"/>
      <c r="OLE46" s="37"/>
      <c r="OLF46" s="37"/>
      <c r="OLG46" s="37"/>
      <c r="OLH46" s="37"/>
      <c r="OLI46" s="37"/>
      <c r="OLJ46" s="37"/>
      <c r="OLK46" s="37"/>
      <c r="OLL46" s="37"/>
      <c r="OLM46" s="37"/>
      <c r="OLN46" s="37"/>
      <c r="OLO46" s="37"/>
      <c r="OLP46" s="37"/>
      <c r="OLQ46" s="37"/>
      <c r="OLR46" s="37"/>
      <c r="OLS46" s="37"/>
      <c r="OLT46" s="37"/>
      <c r="OLU46" s="37"/>
      <c r="OLV46" s="37"/>
      <c r="OLW46" s="37"/>
      <c r="OLX46" s="37"/>
      <c r="OLY46" s="37"/>
      <c r="OLZ46" s="37"/>
      <c r="OMA46" s="37"/>
      <c r="OMB46" s="37"/>
      <c r="OMC46" s="37"/>
      <c r="OMD46" s="37"/>
      <c r="OME46" s="37"/>
      <c r="OMF46" s="37"/>
      <c r="OMG46" s="37"/>
      <c r="OMH46" s="37"/>
      <c r="OMI46" s="37"/>
      <c r="OMJ46" s="37"/>
      <c r="OMK46" s="37"/>
      <c r="OML46" s="37"/>
      <c r="OMM46" s="37"/>
      <c r="OMN46" s="37"/>
      <c r="OMO46" s="37"/>
      <c r="OMP46" s="37"/>
      <c r="OMQ46" s="37"/>
      <c r="OMR46" s="37"/>
      <c r="OMS46" s="37"/>
      <c r="OMT46" s="37"/>
      <c r="OMU46" s="37"/>
      <c r="OMV46" s="37"/>
      <c r="OMW46" s="37"/>
      <c r="OMX46" s="37"/>
      <c r="OMY46" s="37"/>
      <c r="OMZ46" s="37"/>
      <c r="ONA46" s="37"/>
      <c r="ONB46" s="37"/>
      <c r="ONC46" s="37"/>
      <c r="OND46" s="37"/>
      <c r="ONE46" s="37"/>
      <c r="ONF46" s="37"/>
      <c r="ONG46" s="37"/>
      <c r="ONH46" s="37"/>
      <c r="ONI46" s="37"/>
      <c r="ONJ46" s="37"/>
      <c r="ONK46" s="37"/>
      <c r="ONL46" s="37"/>
      <c r="ONM46" s="37"/>
      <c r="ONN46" s="37"/>
      <c r="ONO46" s="37"/>
      <c r="ONP46" s="37"/>
      <c r="ONQ46" s="37"/>
      <c r="ONR46" s="37"/>
      <c r="ONS46" s="37"/>
      <c r="ONT46" s="37"/>
      <c r="ONU46" s="37"/>
      <c r="ONV46" s="37"/>
      <c r="ONW46" s="37"/>
      <c r="ONX46" s="37"/>
      <c r="ONY46" s="37"/>
      <c r="ONZ46" s="37"/>
      <c r="OOA46" s="37"/>
      <c r="OOB46" s="37"/>
      <c r="OOC46" s="37"/>
      <c r="OOD46" s="37"/>
      <c r="OOE46" s="37"/>
      <c r="OOF46" s="37"/>
      <c r="OOG46" s="37"/>
      <c r="OOH46" s="37"/>
      <c r="OOI46" s="37"/>
      <c r="OOJ46" s="37"/>
      <c r="OOK46" s="37"/>
      <c r="OOL46" s="37"/>
      <c r="OOM46" s="37"/>
      <c r="OON46" s="37"/>
      <c r="OOO46" s="37"/>
      <c r="OOP46" s="37"/>
      <c r="OOQ46" s="37"/>
      <c r="OOR46" s="37"/>
      <c r="OOS46" s="37"/>
      <c r="OOT46" s="37"/>
      <c r="OOU46" s="37"/>
      <c r="OOV46" s="37"/>
      <c r="OOW46" s="37"/>
      <c r="OOX46" s="37"/>
      <c r="OOY46" s="37"/>
      <c r="OOZ46" s="37"/>
      <c r="OPA46" s="37"/>
      <c r="OPB46" s="37"/>
      <c r="OPC46" s="37"/>
      <c r="OPD46" s="37"/>
      <c r="OPE46" s="37"/>
      <c r="OPF46" s="37"/>
      <c r="OPG46" s="37"/>
      <c r="OPH46" s="37"/>
      <c r="OPI46" s="37"/>
      <c r="OPJ46" s="37"/>
      <c r="OPK46" s="37"/>
      <c r="OPL46" s="37"/>
      <c r="OPM46" s="37"/>
      <c r="OPN46" s="37"/>
      <c r="OPO46" s="37"/>
      <c r="OPP46" s="37"/>
      <c r="OPQ46" s="37"/>
      <c r="OPR46" s="37"/>
      <c r="OPS46" s="37"/>
      <c r="OPT46" s="37"/>
      <c r="OPU46" s="37"/>
      <c r="OPV46" s="37"/>
      <c r="OPW46" s="37"/>
      <c r="OPX46" s="37"/>
      <c r="OPY46" s="37"/>
      <c r="OPZ46" s="37"/>
      <c r="OQA46" s="37"/>
      <c r="OQB46" s="37"/>
      <c r="OQC46" s="37"/>
      <c r="OQD46" s="37"/>
      <c r="OQE46" s="37"/>
      <c r="OQF46" s="37"/>
      <c r="OQG46" s="37"/>
      <c r="OQH46" s="37"/>
      <c r="OQI46" s="37"/>
      <c r="OQJ46" s="37"/>
      <c r="OQK46" s="37"/>
      <c r="OQL46" s="37"/>
      <c r="OQM46" s="37"/>
      <c r="OQN46" s="37"/>
      <c r="OQO46" s="37"/>
      <c r="OQP46" s="37"/>
      <c r="OQQ46" s="37"/>
      <c r="OQR46" s="37"/>
      <c r="OQS46" s="37"/>
      <c r="OQT46" s="37"/>
      <c r="OQU46" s="37"/>
      <c r="OQV46" s="37"/>
      <c r="OQW46" s="37"/>
      <c r="OQX46" s="37"/>
      <c r="OQY46" s="37"/>
      <c r="OQZ46" s="37"/>
      <c r="ORA46" s="37"/>
      <c r="ORB46" s="37"/>
      <c r="ORC46" s="37"/>
      <c r="ORD46" s="37"/>
      <c r="ORE46" s="37"/>
      <c r="ORF46" s="37"/>
      <c r="ORG46" s="37"/>
      <c r="ORH46" s="37"/>
      <c r="ORI46" s="37"/>
      <c r="ORJ46" s="37"/>
      <c r="ORK46" s="37"/>
      <c r="ORL46" s="37"/>
      <c r="ORM46" s="37"/>
      <c r="ORN46" s="37"/>
      <c r="ORO46" s="37"/>
      <c r="ORP46" s="37"/>
      <c r="ORQ46" s="37"/>
      <c r="ORR46" s="37"/>
      <c r="ORS46" s="37"/>
      <c r="ORT46" s="37"/>
      <c r="ORU46" s="37"/>
      <c r="ORV46" s="37"/>
      <c r="ORW46" s="37"/>
      <c r="ORX46" s="37"/>
      <c r="ORY46" s="37"/>
      <c r="ORZ46" s="37"/>
      <c r="OSA46" s="37"/>
      <c r="OSB46" s="37"/>
      <c r="OSC46" s="37"/>
      <c r="OSD46" s="37"/>
      <c r="OSE46" s="37"/>
      <c r="OSF46" s="37"/>
      <c r="OSG46" s="37"/>
      <c r="OSH46" s="37"/>
      <c r="OSI46" s="37"/>
      <c r="OSJ46" s="37"/>
      <c r="OSK46" s="37"/>
      <c r="OSL46" s="37"/>
      <c r="OSM46" s="37"/>
      <c r="OSN46" s="37"/>
      <c r="OSO46" s="37"/>
      <c r="OSP46" s="37"/>
      <c r="OSQ46" s="37"/>
      <c r="OSR46" s="37"/>
      <c r="OSS46" s="37"/>
      <c r="OST46" s="37"/>
      <c r="OSU46" s="37"/>
      <c r="OSV46" s="37"/>
      <c r="OSW46" s="37"/>
      <c r="OSX46" s="37"/>
      <c r="OSY46" s="37"/>
      <c r="OSZ46" s="37"/>
      <c r="OTA46" s="37"/>
      <c r="OTB46" s="37"/>
      <c r="OTC46" s="37"/>
      <c r="OTD46" s="37"/>
      <c r="OTE46" s="37"/>
      <c r="OTF46" s="37"/>
      <c r="OTG46" s="37"/>
      <c r="OTH46" s="37"/>
      <c r="OTI46" s="37"/>
      <c r="OTJ46" s="37"/>
      <c r="OTK46" s="37"/>
      <c r="OTL46" s="37"/>
      <c r="OTM46" s="37"/>
      <c r="OTN46" s="37"/>
      <c r="OTO46" s="37"/>
      <c r="OTP46" s="37"/>
      <c r="OTQ46" s="37"/>
      <c r="OTR46" s="37"/>
      <c r="OTS46" s="37"/>
      <c r="OTT46" s="37"/>
      <c r="OTU46" s="37"/>
      <c r="OTV46" s="37"/>
      <c r="OTW46" s="37"/>
      <c r="OTX46" s="37"/>
      <c r="OTY46" s="37"/>
      <c r="OTZ46" s="37"/>
      <c r="OUA46" s="37"/>
      <c r="OUB46" s="37"/>
      <c r="OUC46" s="37"/>
      <c r="OUD46" s="37"/>
      <c r="OUE46" s="37"/>
      <c r="OUF46" s="37"/>
      <c r="OUG46" s="37"/>
      <c r="OUH46" s="37"/>
      <c r="OUI46" s="37"/>
      <c r="OUJ46" s="37"/>
      <c r="OUK46" s="37"/>
      <c r="OUL46" s="37"/>
      <c r="OUM46" s="37"/>
      <c r="OUN46" s="37"/>
      <c r="OUO46" s="37"/>
      <c r="OUP46" s="37"/>
      <c r="OUQ46" s="37"/>
      <c r="OUR46" s="37"/>
      <c r="OUS46" s="37"/>
      <c r="OUT46" s="37"/>
      <c r="OUU46" s="37"/>
      <c r="OUV46" s="37"/>
      <c r="OUW46" s="37"/>
      <c r="OUX46" s="37"/>
      <c r="OUY46" s="37"/>
      <c r="OUZ46" s="37"/>
      <c r="OVA46" s="37"/>
      <c r="OVB46" s="37"/>
      <c r="OVC46" s="37"/>
      <c r="OVD46" s="37"/>
      <c r="OVE46" s="37"/>
      <c r="OVF46" s="37"/>
      <c r="OVG46" s="37"/>
      <c r="OVH46" s="37"/>
      <c r="OVI46" s="37"/>
      <c r="OVJ46" s="37"/>
      <c r="OVK46" s="37"/>
      <c r="OVL46" s="37"/>
      <c r="OVM46" s="37"/>
      <c r="OVN46" s="37"/>
      <c r="OVO46" s="37"/>
      <c r="OVP46" s="37"/>
      <c r="OVQ46" s="37"/>
      <c r="OVR46" s="37"/>
      <c r="OVS46" s="37"/>
      <c r="OVT46" s="37"/>
      <c r="OVU46" s="37"/>
      <c r="OVV46" s="37"/>
      <c r="OVW46" s="37"/>
      <c r="OVX46" s="37"/>
      <c r="OVY46" s="37"/>
      <c r="OVZ46" s="37"/>
      <c r="OWA46" s="37"/>
      <c r="OWB46" s="37"/>
      <c r="OWC46" s="37"/>
      <c r="OWD46" s="37"/>
      <c r="OWE46" s="37"/>
      <c r="OWF46" s="37"/>
      <c r="OWG46" s="37"/>
      <c r="OWH46" s="37"/>
      <c r="OWI46" s="37"/>
      <c r="OWJ46" s="37"/>
      <c r="OWK46" s="37"/>
      <c r="OWL46" s="37"/>
      <c r="OWM46" s="37"/>
      <c r="OWN46" s="37"/>
      <c r="OWO46" s="37"/>
      <c r="OWP46" s="37"/>
      <c r="OWQ46" s="37"/>
      <c r="OWR46" s="37"/>
      <c r="OWS46" s="37"/>
      <c r="OWT46" s="37"/>
      <c r="OWU46" s="37"/>
      <c r="OWV46" s="37"/>
      <c r="OWW46" s="37"/>
      <c r="OWX46" s="37"/>
      <c r="OWY46" s="37"/>
      <c r="OWZ46" s="37"/>
      <c r="OXA46" s="37"/>
      <c r="OXB46" s="37"/>
      <c r="OXC46" s="37"/>
      <c r="OXD46" s="37"/>
      <c r="OXE46" s="37"/>
      <c r="OXF46" s="37"/>
      <c r="OXG46" s="37"/>
      <c r="OXH46" s="37"/>
      <c r="OXI46" s="37"/>
      <c r="OXJ46" s="37"/>
      <c r="OXK46" s="37"/>
      <c r="OXL46" s="37"/>
      <c r="OXM46" s="37"/>
      <c r="OXN46" s="37"/>
      <c r="OXO46" s="37"/>
      <c r="OXP46" s="37"/>
      <c r="OXQ46" s="37"/>
      <c r="OXR46" s="37"/>
      <c r="OXS46" s="37"/>
      <c r="OXT46" s="37"/>
      <c r="OXU46" s="37"/>
      <c r="OXV46" s="37"/>
      <c r="OXW46" s="37"/>
      <c r="OXX46" s="37"/>
      <c r="OXY46" s="37"/>
      <c r="OXZ46" s="37"/>
      <c r="OYA46" s="37"/>
      <c r="OYB46" s="37"/>
      <c r="OYC46" s="37"/>
      <c r="OYD46" s="37"/>
      <c r="OYE46" s="37"/>
      <c r="OYF46" s="37"/>
      <c r="OYG46" s="37"/>
      <c r="OYH46" s="37"/>
      <c r="OYI46" s="37"/>
      <c r="OYJ46" s="37"/>
      <c r="OYK46" s="37"/>
      <c r="OYL46" s="37"/>
      <c r="OYM46" s="37"/>
      <c r="OYN46" s="37"/>
      <c r="OYO46" s="37"/>
      <c r="OYP46" s="37"/>
      <c r="OYQ46" s="37"/>
      <c r="OYR46" s="37"/>
      <c r="OYS46" s="37"/>
      <c r="OYT46" s="37"/>
      <c r="OYU46" s="37"/>
      <c r="OYV46" s="37"/>
      <c r="OYW46" s="37"/>
      <c r="OYX46" s="37"/>
      <c r="OYY46" s="37"/>
      <c r="OYZ46" s="37"/>
      <c r="OZA46" s="37"/>
      <c r="OZB46" s="37"/>
      <c r="OZC46" s="37"/>
      <c r="OZD46" s="37"/>
      <c r="OZE46" s="37"/>
      <c r="OZF46" s="37"/>
      <c r="OZG46" s="37"/>
      <c r="OZH46" s="37"/>
      <c r="OZI46" s="37"/>
      <c r="OZJ46" s="37"/>
      <c r="OZK46" s="37"/>
      <c r="OZL46" s="37"/>
      <c r="OZM46" s="37"/>
      <c r="OZN46" s="37"/>
      <c r="OZO46" s="37"/>
      <c r="OZP46" s="37"/>
      <c r="OZQ46" s="37"/>
      <c r="OZR46" s="37"/>
      <c r="OZS46" s="37"/>
      <c r="OZT46" s="37"/>
      <c r="OZU46" s="37"/>
      <c r="OZV46" s="37"/>
      <c r="OZW46" s="37"/>
      <c r="OZX46" s="37"/>
      <c r="OZY46" s="37"/>
      <c r="OZZ46" s="37"/>
      <c r="PAA46" s="37"/>
      <c r="PAB46" s="37"/>
      <c r="PAC46" s="37"/>
      <c r="PAD46" s="37"/>
      <c r="PAE46" s="37"/>
      <c r="PAF46" s="37"/>
      <c r="PAG46" s="37"/>
      <c r="PAH46" s="37"/>
      <c r="PAI46" s="37"/>
      <c r="PAJ46" s="37"/>
      <c r="PAK46" s="37"/>
      <c r="PAL46" s="37"/>
      <c r="PAM46" s="37"/>
      <c r="PAN46" s="37"/>
      <c r="PAO46" s="37"/>
      <c r="PAP46" s="37"/>
      <c r="PAQ46" s="37"/>
      <c r="PAR46" s="37"/>
      <c r="PAS46" s="37"/>
      <c r="PAT46" s="37"/>
      <c r="PAU46" s="37"/>
      <c r="PAV46" s="37"/>
      <c r="PAW46" s="37"/>
      <c r="PAX46" s="37"/>
      <c r="PAY46" s="37"/>
      <c r="PAZ46" s="37"/>
      <c r="PBA46" s="37"/>
      <c r="PBB46" s="37"/>
      <c r="PBC46" s="37"/>
      <c r="PBD46" s="37"/>
      <c r="PBE46" s="37"/>
      <c r="PBF46" s="37"/>
      <c r="PBG46" s="37"/>
      <c r="PBH46" s="37"/>
      <c r="PBI46" s="37"/>
      <c r="PBJ46" s="37"/>
      <c r="PBK46" s="37"/>
      <c r="PBL46" s="37"/>
      <c r="PBM46" s="37"/>
      <c r="PBN46" s="37"/>
      <c r="PBO46" s="37"/>
      <c r="PBP46" s="37"/>
      <c r="PBQ46" s="37"/>
      <c r="PBR46" s="37"/>
      <c r="PBS46" s="37"/>
      <c r="PBT46" s="37"/>
      <c r="PBU46" s="37"/>
      <c r="PBV46" s="37"/>
      <c r="PBW46" s="37"/>
      <c r="PBX46" s="37"/>
      <c r="PBY46" s="37"/>
      <c r="PBZ46" s="37"/>
      <c r="PCA46" s="37"/>
      <c r="PCB46" s="37"/>
      <c r="PCC46" s="37"/>
      <c r="PCD46" s="37"/>
      <c r="PCE46" s="37"/>
      <c r="PCF46" s="37"/>
      <c r="PCG46" s="37"/>
      <c r="PCH46" s="37"/>
      <c r="PCI46" s="37"/>
      <c r="PCJ46" s="37"/>
      <c r="PCK46" s="37"/>
      <c r="PCL46" s="37"/>
      <c r="PCM46" s="37"/>
      <c r="PCN46" s="37"/>
      <c r="PCO46" s="37"/>
      <c r="PCP46" s="37"/>
      <c r="PCQ46" s="37"/>
      <c r="PCR46" s="37"/>
      <c r="PCS46" s="37"/>
      <c r="PCT46" s="37"/>
      <c r="PCU46" s="37"/>
      <c r="PCV46" s="37"/>
      <c r="PCW46" s="37"/>
      <c r="PCX46" s="37"/>
      <c r="PCY46" s="37"/>
      <c r="PCZ46" s="37"/>
      <c r="PDA46" s="37"/>
      <c r="PDB46" s="37"/>
      <c r="PDC46" s="37"/>
      <c r="PDD46" s="37"/>
      <c r="PDE46" s="37"/>
      <c r="PDF46" s="37"/>
      <c r="PDG46" s="37"/>
      <c r="PDH46" s="37"/>
      <c r="PDI46" s="37"/>
      <c r="PDJ46" s="37"/>
      <c r="PDK46" s="37"/>
      <c r="PDL46" s="37"/>
      <c r="PDM46" s="37"/>
      <c r="PDN46" s="37"/>
      <c r="PDO46" s="37"/>
      <c r="PDP46" s="37"/>
      <c r="PDQ46" s="37"/>
      <c r="PDR46" s="37"/>
      <c r="PDS46" s="37"/>
      <c r="PDT46" s="37"/>
      <c r="PDU46" s="37"/>
      <c r="PDV46" s="37"/>
      <c r="PDW46" s="37"/>
      <c r="PDX46" s="37"/>
      <c r="PDY46" s="37"/>
      <c r="PDZ46" s="37"/>
      <c r="PEA46" s="37"/>
      <c r="PEB46" s="37"/>
      <c r="PEC46" s="37"/>
      <c r="PED46" s="37"/>
      <c r="PEE46" s="37"/>
      <c r="PEF46" s="37"/>
      <c r="PEG46" s="37"/>
      <c r="PEH46" s="37"/>
      <c r="PEI46" s="37"/>
      <c r="PEJ46" s="37"/>
      <c r="PEK46" s="37"/>
      <c r="PEL46" s="37"/>
      <c r="PEM46" s="37"/>
      <c r="PEN46" s="37"/>
      <c r="PEO46" s="37"/>
      <c r="PEP46" s="37"/>
      <c r="PEQ46" s="37"/>
      <c r="PER46" s="37"/>
      <c r="PES46" s="37"/>
      <c r="PET46" s="37"/>
      <c r="PEU46" s="37"/>
      <c r="PEV46" s="37"/>
      <c r="PEW46" s="37"/>
      <c r="PEX46" s="37"/>
      <c r="PEY46" s="37"/>
      <c r="PEZ46" s="37"/>
      <c r="PFA46" s="37"/>
      <c r="PFB46" s="37"/>
      <c r="PFC46" s="37"/>
      <c r="PFD46" s="37"/>
      <c r="PFE46" s="37"/>
      <c r="PFF46" s="37"/>
      <c r="PFG46" s="37"/>
      <c r="PFH46" s="37"/>
      <c r="PFI46" s="37"/>
      <c r="PFJ46" s="37"/>
      <c r="PFK46" s="37"/>
      <c r="PFL46" s="37"/>
      <c r="PFM46" s="37"/>
      <c r="PFN46" s="37"/>
      <c r="PFO46" s="37"/>
      <c r="PFP46" s="37"/>
      <c r="PFQ46" s="37"/>
      <c r="PFR46" s="37"/>
      <c r="PFS46" s="37"/>
      <c r="PFT46" s="37"/>
      <c r="PFU46" s="37"/>
      <c r="PFV46" s="37"/>
      <c r="PFW46" s="37"/>
      <c r="PFX46" s="37"/>
      <c r="PFY46" s="37"/>
      <c r="PFZ46" s="37"/>
      <c r="PGA46" s="37"/>
      <c r="PGB46" s="37"/>
      <c r="PGC46" s="37"/>
      <c r="PGD46" s="37"/>
      <c r="PGE46" s="37"/>
      <c r="PGF46" s="37"/>
      <c r="PGG46" s="37"/>
      <c r="PGH46" s="37"/>
      <c r="PGI46" s="37"/>
      <c r="PGJ46" s="37"/>
      <c r="PGK46" s="37"/>
      <c r="PGL46" s="37"/>
      <c r="PGM46" s="37"/>
      <c r="PGN46" s="37"/>
      <c r="PGO46" s="37"/>
      <c r="PGP46" s="37"/>
      <c r="PGQ46" s="37"/>
      <c r="PGR46" s="37"/>
      <c r="PGS46" s="37"/>
      <c r="PGT46" s="37"/>
      <c r="PGU46" s="37"/>
      <c r="PGV46" s="37"/>
      <c r="PGW46" s="37"/>
      <c r="PGX46" s="37"/>
      <c r="PGY46" s="37"/>
      <c r="PGZ46" s="37"/>
      <c r="PHA46" s="37"/>
      <c r="PHB46" s="37"/>
      <c r="PHC46" s="37"/>
      <c r="PHD46" s="37"/>
      <c r="PHE46" s="37"/>
      <c r="PHF46" s="37"/>
      <c r="PHG46" s="37"/>
      <c r="PHH46" s="37"/>
      <c r="PHI46" s="37"/>
      <c r="PHJ46" s="37"/>
      <c r="PHK46" s="37"/>
      <c r="PHL46" s="37"/>
      <c r="PHM46" s="37"/>
      <c r="PHN46" s="37"/>
      <c r="PHO46" s="37"/>
      <c r="PHP46" s="37"/>
      <c r="PHQ46" s="37"/>
      <c r="PHR46" s="37"/>
      <c r="PHS46" s="37"/>
      <c r="PHT46" s="37"/>
      <c r="PHU46" s="37"/>
      <c r="PHV46" s="37"/>
      <c r="PHW46" s="37"/>
      <c r="PHX46" s="37"/>
      <c r="PHY46" s="37"/>
      <c r="PHZ46" s="37"/>
      <c r="PIA46" s="37"/>
      <c r="PIB46" s="37"/>
      <c r="PIC46" s="37"/>
      <c r="PID46" s="37"/>
      <c r="PIE46" s="37"/>
      <c r="PIF46" s="37"/>
      <c r="PIG46" s="37"/>
      <c r="PIH46" s="37"/>
      <c r="PII46" s="37"/>
      <c r="PIJ46" s="37"/>
      <c r="PIK46" s="37"/>
      <c r="PIL46" s="37"/>
      <c r="PIM46" s="37"/>
      <c r="PIN46" s="37"/>
      <c r="PIO46" s="37"/>
      <c r="PIP46" s="37"/>
      <c r="PIQ46" s="37"/>
      <c r="PIR46" s="37"/>
      <c r="PIS46" s="37"/>
      <c r="PIT46" s="37"/>
      <c r="PIU46" s="37"/>
      <c r="PIV46" s="37"/>
      <c r="PIW46" s="37"/>
      <c r="PIX46" s="37"/>
      <c r="PIY46" s="37"/>
      <c r="PIZ46" s="37"/>
      <c r="PJA46" s="37"/>
      <c r="PJB46" s="37"/>
      <c r="PJC46" s="37"/>
      <c r="PJD46" s="37"/>
      <c r="PJE46" s="37"/>
      <c r="PJF46" s="37"/>
      <c r="PJG46" s="37"/>
      <c r="PJH46" s="37"/>
      <c r="PJI46" s="37"/>
      <c r="PJJ46" s="37"/>
      <c r="PJK46" s="37"/>
      <c r="PJL46" s="37"/>
      <c r="PJM46" s="37"/>
      <c r="PJN46" s="37"/>
      <c r="PJO46" s="37"/>
      <c r="PJP46" s="37"/>
      <c r="PJQ46" s="37"/>
      <c r="PJR46" s="37"/>
      <c r="PJS46" s="37"/>
      <c r="PJT46" s="37"/>
      <c r="PJU46" s="37"/>
      <c r="PJV46" s="37"/>
      <c r="PJW46" s="37"/>
      <c r="PJX46" s="37"/>
      <c r="PJY46" s="37"/>
      <c r="PJZ46" s="37"/>
      <c r="PKA46" s="37"/>
      <c r="PKB46" s="37"/>
      <c r="PKC46" s="37"/>
      <c r="PKD46" s="37"/>
      <c r="PKE46" s="37"/>
      <c r="PKF46" s="37"/>
      <c r="PKG46" s="37"/>
      <c r="PKH46" s="37"/>
      <c r="PKI46" s="37"/>
      <c r="PKJ46" s="37"/>
      <c r="PKK46" s="37"/>
      <c r="PKL46" s="37"/>
      <c r="PKM46" s="37"/>
      <c r="PKN46" s="37"/>
      <c r="PKO46" s="37"/>
      <c r="PKP46" s="37"/>
      <c r="PKQ46" s="37"/>
      <c r="PKR46" s="37"/>
      <c r="PKS46" s="37"/>
      <c r="PKT46" s="37"/>
      <c r="PKU46" s="37"/>
      <c r="PKV46" s="37"/>
      <c r="PKW46" s="37"/>
      <c r="PKX46" s="37"/>
      <c r="PKY46" s="37"/>
      <c r="PKZ46" s="37"/>
      <c r="PLA46" s="37"/>
      <c r="PLB46" s="37"/>
      <c r="PLC46" s="37"/>
      <c r="PLD46" s="37"/>
      <c r="PLE46" s="37"/>
      <c r="PLF46" s="37"/>
      <c r="PLG46" s="37"/>
      <c r="PLH46" s="37"/>
      <c r="PLI46" s="37"/>
      <c r="PLJ46" s="37"/>
      <c r="PLK46" s="37"/>
      <c r="PLL46" s="37"/>
      <c r="PLM46" s="37"/>
      <c r="PLN46" s="37"/>
      <c r="PLO46" s="37"/>
      <c r="PLP46" s="37"/>
      <c r="PLQ46" s="37"/>
      <c r="PLR46" s="37"/>
      <c r="PLS46" s="37"/>
      <c r="PLT46" s="37"/>
      <c r="PLU46" s="37"/>
      <c r="PLV46" s="37"/>
      <c r="PLW46" s="37"/>
      <c r="PLX46" s="37"/>
      <c r="PLY46" s="37"/>
      <c r="PLZ46" s="37"/>
      <c r="PMA46" s="37"/>
      <c r="PMB46" s="37"/>
      <c r="PMC46" s="37"/>
      <c r="PMD46" s="37"/>
      <c r="PME46" s="37"/>
      <c r="PMF46" s="37"/>
      <c r="PMG46" s="37"/>
      <c r="PMH46" s="37"/>
      <c r="PMI46" s="37"/>
      <c r="PMJ46" s="37"/>
      <c r="PMK46" s="37"/>
      <c r="PML46" s="37"/>
      <c r="PMM46" s="37"/>
      <c r="PMN46" s="37"/>
      <c r="PMO46" s="37"/>
      <c r="PMP46" s="37"/>
      <c r="PMQ46" s="37"/>
      <c r="PMR46" s="37"/>
      <c r="PMS46" s="37"/>
      <c r="PMT46" s="37"/>
      <c r="PMU46" s="37"/>
      <c r="PMV46" s="37"/>
      <c r="PMW46" s="37"/>
      <c r="PMX46" s="37"/>
      <c r="PMY46" s="37"/>
      <c r="PMZ46" s="37"/>
      <c r="PNA46" s="37"/>
      <c r="PNB46" s="37"/>
      <c r="PNC46" s="37"/>
      <c r="PND46" s="37"/>
      <c r="PNE46" s="37"/>
      <c r="PNF46" s="37"/>
      <c r="PNG46" s="37"/>
      <c r="PNH46" s="37"/>
      <c r="PNI46" s="37"/>
      <c r="PNJ46" s="37"/>
      <c r="PNK46" s="37"/>
      <c r="PNL46" s="37"/>
      <c r="PNM46" s="37"/>
      <c r="PNN46" s="37"/>
      <c r="PNO46" s="37"/>
      <c r="PNP46" s="37"/>
      <c r="PNQ46" s="37"/>
      <c r="PNR46" s="37"/>
      <c r="PNS46" s="37"/>
      <c r="PNT46" s="37"/>
      <c r="PNU46" s="37"/>
      <c r="PNV46" s="37"/>
      <c r="PNW46" s="37"/>
      <c r="PNX46" s="37"/>
      <c r="PNY46" s="37"/>
      <c r="PNZ46" s="37"/>
      <c r="POA46" s="37"/>
      <c r="POB46" s="37"/>
      <c r="POC46" s="37"/>
      <c r="POD46" s="37"/>
      <c r="POE46" s="37"/>
      <c r="POF46" s="37"/>
      <c r="POG46" s="37"/>
      <c r="POH46" s="37"/>
      <c r="POI46" s="37"/>
      <c r="POJ46" s="37"/>
      <c r="POK46" s="37"/>
      <c r="POL46" s="37"/>
      <c r="POM46" s="37"/>
      <c r="PON46" s="37"/>
      <c r="POO46" s="37"/>
      <c r="POP46" s="37"/>
      <c r="POQ46" s="37"/>
      <c r="POR46" s="37"/>
      <c r="POS46" s="37"/>
      <c r="POT46" s="37"/>
      <c r="POU46" s="37"/>
      <c r="POV46" s="37"/>
      <c r="POW46" s="37"/>
      <c r="POX46" s="37"/>
      <c r="POY46" s="37"/>
      <c r="POZ46" s="37"/>
      <c r="PPA46" s="37"/>
      <c r="PPB46" s="37"/>
      <c r="PPC46" s="37"/>
      <c r="PPD46" s="37"/>
      <c r="PPE46" s="37"/>
      <c r="PPF46" s="37"/>
      <c r="PPG46" s="37"/>
      <c r="PPH46" s="37"/>
      <c r="PPI46" s="37"/>
      <c r="PPJ46" s="37"/>
      <c r="PPK46" s="37"/>
      <c r="PPL46" s="37"/>
      <c r="PPM46" s="37"/>
      <c r="PPN46" s="37"/>
      <c r="PPO46" s="37"/>
      <c r="PPP46" s="37"/>
      <c r="PPQ46" s="37"/>
      <c r="PPR46" s="37"/>
      <c r="PPS46" s="37"/>
      <c r="PPT46" s="37"/>
      <c r="PPU46" s="37"/>
      <c r="PPV46" s="37"/>
      <c r="PPW46" s="37"/>
      <c r="PPX46" s="37"/>
      <c r="PPY46" s="37"/>
      <c r="PPZ46" s="37"/>
      <c r="PQA46" s="37"/>
      <c r="PQB46" s="37"/>
      <c r="PQC46" s="37"/>
      <c r="PQD46" s="37"/>
      <c r="PQE46" s="37"/>
      <c r="PQF46" s="37"/>
      <c r="PQG46" s="37"/>
      <c r="PQH46" s="37"/>
      <c r="PQI46" s="37"/>
      <c r="PQJ46" s="37"/>
      <c r="PQK46" s="37"/>
      <c r="PQL46" s="37"/>
      <c r="PQM46" s="37"/>
      <c r="PQN46" s="37"/>
      <c r="PQO46" s="37"/>
      <c r="PQP46" s="37"/>
      <c r="PQQ46" s="37"/>
      <c r="PQR46" s="37"/>
      <c r="PQS46" s="37"/>
      <c r="PQT46" s="37"/>
      <c r="PQU46" s="37"/>
      <c r="PQV46" s="37"/>
      <c r="PQW46" s="37"/>
      <c r="PQX46" s="37"/>
      <c r="PQY46" s="37"/>
      <c r="PQZ46" s="37"/>
      <c r="PRA46" s="37"/>
      <c r="PRB46" s="37"/>
      <c r="PRC46" s="37"/>
      <c r="PRD46" s="37"/>
      <c r="PRE46" s="37"/>
      <c r="PRF46" s="37"/>
      <c r="PRG46" s="37"/>
      <c r="PRH46" s="37"/>
      <c r="PRI46" s="37"/>
      <c r="PRJ46" s="37"/>
      <c r="PRK46" s="37"/>
      <c r="PRL46" s="37"/>
      <c r="PRM46" s="37"/>
      <c r="PRN46" s="37"/>
      <c r="PRO46" s="37"/>
      <c r="PRP46" s="37"/>
      <c r="PRQ46" s="37"/>
      <c r="PRR46" s="37"/>
      <c r="PRS46" s="37"/>
      <c r="PRT46" s="37"/>
      <c r="PRU46" s="37"/>
      <c r="PRV46" s="37"/>
      <c r="PRW46" s="37"/>
      <c r="PRX46" s="37"/>
      <c r="PRY46" s="37"/>
      <c r="PRZ46" s="37"/>
      <c r="PSA46" s="37"/>
      <c r="PSB46" s="37"/>
      <c r="PSC46" s="37"/>
      <c r="PSD46" s="37"/>
      <c r="PSE46" s="37"/>
      <c r="PSF46" s="37"/>
      <c r="PSG46" s="37"/>
      <c r="PSH46" s="37"/>
      <c r="PSI46" s="37"/>
      <c r="PSJ46" s="37"/>
      <c r="PSK46" s="37"/>
      <c r="PSL46" s="37"/>
      <c r="PSM46" s="37"/>
      <c r="PSN46" s="37"/>
      <c r="PSO46" s="37"/>
      <c r="PSP46" s="37"/>
      <c r="PSQ46" s="37"/>
      <c r="PSR46" s="37"/>
      <c r="PSS46" s="37"/>
      <c r="PST46" s="37"/>
      <c r="PSU46" s="37"/>
      <c r="PSV46" s="37"/>
      <c r="PSW46" s="37"/>
      <c r="PSX46" s="37"/>
      <c r="PSY46" s="37"/>
      <c r="PSZ46" s="37"/>
      <c r="PTA46" s="37"/>
      <c r="PTB46" s="37"/>
      <c r="PTC46" s="37"/>
      <c r="PTD46" s="37"/>
      <c r="PTE46" s="37"/>
      <c r="PTF46" s="37"/>
      <c r="PTG46" s="37"/>
      <c r="PTH46" s="37"/>
      <c r="PTI46" s="37"/>
      <c r="PTJ46" s="37"/>
      <c r="PTK46" s="37"/>
      <c r="PTL46" s="37"/>
      <c r="PTM46" s="37"/>
      <c r="PTN46" s="37"/>
      <c r="PTO46" s="37"/>
      <c r="PTP46" s="37"/>
      <c r="PTQ46" s="37"/>
      <c r="PTR46" s="37"/>
      <c r="PTS46" s="37"/>
      <c r="PTT46" s="37"/>
      <c r="PTU46" s="37"/>
      <c r="PTV46" s="37"/>
      <c r="PTW46" s="37"/>
      <c r="PTX46" s="37"/>
      <c r="PTY46" s="37"/>
      <c r="PTZ46" s="37"/>
      <c r="PUA46" s="37"/>
      <c r="PUB46" s="37"/>
      <c r="PUC46" s="37"/>
      <c r="PUD46" s="37"/>
      <c r="PUE46" s="37"/>
      <c r="PUF46" s="37"/>
      <c r="PUG46" s="37"/>
      <c r="PUH46" s="37"/>
      <c r="PUI46" s="37"/>
      <c r="PUJ46" s="37"/>
      <c r="PUK46" s="37"/>
      <c r="PUL46" s="37"/>
      <c r="PUM46" s="37"/>
      <c r="PUN46" s="37"/>
      <c r="PUO46" s="37"/>
      <c r="PUP46" s="37"/>
      <c r="PUQ46" s="37"/>
      <c r="PUR46" s="37"/>
      <c r="PUS46" s="37"/>
      <c r="PUT46" s="37"/>
      <c r="PUU46" s="37"/>
      <c r="PUV46" s="37"/>
      <c r="PUW46" s="37"/>
      <c r="PUX46" s="37"/>
      <c r="PUY46" s="37"/>
      <c r="PUZ46" s="37"/>
      <c r="PVA46" s="37"/>
      <c r="PVB46" s="37"/>
      <c r="PVC46" s="37"/>
      <c r="PVD46" s="37"/>
      <c r="PVE46" s="37"/>
      <c r="PVF46" s="37"/>
      <c r="PVG46" s="37"/>
      <c r="PVH46" s="37"/>
      <c r="PVI46" s="37"/>
      <c r="PVJ46" s="37"/>
      <c r="PVK46" s="37"/>
      <c r="PVL46" s="37"/>
      <c r="PVM46" s="37"/>
      <c r="PVN46" s="37"/>
      <c r="PVO46" s="37"/>
      <c r="PVP46" s="37"/>
      <c r="PVQ46" s="37"/>
      <c r="PVR46" s="37"/>
      <c r="PVS46" s="37"/>
      <c r="PVT46" s="37"/>
      <c r="PVU46" s="37"/>
      <c r="PVV46" s="37"/>
      <c r="PVW46" s="37"/>
      <c r="PVX46" s="37"/>
      <c r="PVY46" s="37"/>
      <c r="PVZ46" s="37"/>
      <c r="PWA46" s="37"/>
      <c r="PWB46" s="37"/>
      <c r="PWC46" s="37"/>
      <c r="PWD46" s="37"/>
      <c r="PWE46" s="37"/>
      <c r="PWF46" s="37"/>
      <c r="PWG46" s="37"/>
      <c r="PWH46" s="37"/>
      <c r="PWI46" s="37"/>
      <c r="PWJ46" s="37"/>
      <c r="PWK46" s="37"/>
      <c r="PWL46" s="37"/>
      <c r="PWM46" s="37"/>
      <c r="PWN46" s="37"/>
      <c r="PWO46" s="37"/>
      <c r="PWP46" s="37"/>
      <c r="PWQ46" s="37"/>
      <c r="PWR46" s="37"/>
      <c r="PWS46" s="37"/>
      <c r="PWT46" s="37"/>
      <c r="PWU46" s="37"/>
      <c r="PWV46" s="37"/>
      <c r="PWW46" s="37"/>
      <c r="PWX46" s="37"/>
      <c r="PWY46" s="37"/>
      <c r="PWZ46" s="37"/>
      <c r="PXA46" s="37"/>
      <c r="PXB46" s="37"/>
      <c r="PXC46" s="37"/>
      <c r="PXD46" s="37"/>
      <c r="PXE46" s="37"/>
      <c r="PXF46" s="37"/>
      <c r="PXG46" s="37"/>
      <c r="PXH46" s="37"/>
      <c r="PXI46" s="37"/>
      <c r="PXJ46" s="37"/>
      <c r="PXK46" s="37"/>
      <c r="PXL46" s="37"/>
      <c r="PXM46" s="37"/>
      <c r="PXN46" s="37"/>
      <c r="PXO46" s="37"/>
      <c r="PXP46" s="37"/>
      <c r="PXQ46" s="37"/>
      <c r="PXR46" s="37"/>
      <c r="PXS46" s="37"/>
      <c r="PXT46" s="37"/>
      <c r="PXU46" s="37"/>
      <c r="PXV46" s="37"/>
      <c r="PXW46" s="37"/>
      <c r="PXX46" s="37"/>
      <c r="PXY46" s="37"/>
      <c r="PXZ46" s="37"/>
      <c r="PYA46" s="37"/>
      <c r="PYB46" s="37"/>
      <c r="PYC46" s="37"/>
      <c r="PYD46" s="37"/>
      <c r="PYE46" s="37"/>
      <c r="PYF46" s="37"/>
      <c r="PYG46" s="37"/>
      <c r="PYH46" s="37"/>
      <c r="PYI46" s="37"/>
      <c r="PYJ46" s="37"/>
      <c r="PYK46" s="37"/>
      <c r="PYL46" s="37"/>
      <c r="PYM46" s="37"/>
      <c r="PYN46" s="37"/>
      <c r="PYO46" s="37"/>
      <c r="PYP46" s="37"/>
      <c r="PYQ46" s="37"/>
      <c r="PYR46" s="37"/>
      <c r="PYS46" s="37"/>
      <c r="PYT46" s="37"/>
      <c r="PYU46" s="37"/>
      <c r="PYV46" s="37"/>
      <c r="PYW46" s="37"/>
      <c r="PYX46" s="37"/>
      <c r="PYY46" s="37"/>
      <c r="PYZ46" s="37"/>
      <c r="PZA46" s="37"/>
      <c r="PZB46" s="37"/>
      <c r="PZC46" s="37"/>
      <c r="PZD46" s="37"/>
      <c r="PZE46" s="37"/>
      <c r="PZF46" s="37"/>
      <c r="PZG46" s="37"/>
      <c r="PZH46" s="37"/>
      <c r="PZI46" s="37"/>
      <c r="PZJ46" s="37"/>
      <c r="PZK46" s="37"/>
      <c r="PZL46" s="37"/>
      <c r="PZM46" s="37"/>
      <c r="PZN46" s="37"/>
      <c r="PZO46" s="37"/>
      <c r="PZP46" s="37"/>
      <c r="PZQ46" s="37"/>
      <c r="PZR46" s="37"/>
      <c r="PZS46" s="37"/>
      <c r="PZT46" s="37"/>
      <c r="PZU46" s="37"/>
      <c r="PZV46" s="37"/>
      <c r="PZW46" s="37"/>
      <c r="PZX46" s="37"/>
      <c r="PZY46" s="37"/>
      <c r="PZZ46" s="37"/>
      <c r="QAA46" s="37"/>
      <c r="QAB46" s="37"/>
      <c r="QAC46" s="37"/>
      <c r="QAD46" s="37"/>
      <c r="QAE46" s="37"/>
      <c r="QAF46" s="37"/>
      <c r="QAG46" s="37"/>
      <c r="QAH46" s="37"/>
      <c r="QAI46" s="37"/>
      <c r="QAJ46" s="37"/>
      <c r="QAK46" s="37"/>
      <c r="QAL46" s="37"/>
      <c r="QAM46" s="37"/>
      <c r="QAN46" s="37"/>
      <c r="QAO46" s="37"/>
      <c r="QAP46" s="37"/>
      <c r="QAQ46" s="37"/>
      <c r="QAR46" s="37"/>
      <c r="QAS46" s="37"/>
      <c r="QAT46" s="37"/>
      <c r="QAU46" s="37"/>
      <c r="QAV46" s="37"/>
      <c r="QAW46" s="37"/>
      <c r="QAX46" s="37"/>
      <c r="QAY46" s="37"/>
      <c r="QAZ46" s="37"/>
      <c r="QBA46" s="37"/>
      <c r="QBB46" s="37"/>
      <c r="QBC46" s="37"/>
      <c r="QBD46" s="37"/>
      <c r="QBE46" s="37"/>
      <c r="QBF46" s="37"/>
      <c r="QBG46" s="37"/>
      <c r="QBH46" s="37"/>
      <c r="QBI46" s="37"/>
      <c r="QBJ46" s="37"/>
      <c r="QBK46" s="37"/>
      <c r="QBL46" s="37"/>
      <c r="QBM46" s="37"/>
      <c r="QBN46" s="37"/>
      <c r="QBO46" s="37"/>
      <c r="QBP46" s="37"/>
      <c r="QBQ46" s="37"/>
      <c r="QBR46" s="37"/>
      <c r="QBS46" s="37"/>
      <c r="QBT46" s="37"/>
      <c r="QBU46" s="37"/>
      <c r="QBV46" s="37"/>
      <c r="QBW46" s="37"/>
      <c r="QBX46" s="37"/>
      <c r="QBY46" s="37"/>
      <c r="QBZ46" s="37"/>
      <c r="QCA46" s="37"/>
      <c r="QCB46" s="37"/>
      <c r="QCC46" s="37"/>
      <c r="QCD46" s="37"/>
      <c r="QCE46" s="37"/>
      <c r="QCF46" s="37"/>
      <c r="QCG46" s="37"/>
      <c r="QCH46" s="37"/>
      <c r="QCI46" s="37"/>
      <c r="QCJ46" s="37"/>
      <c r="QCK46" s="37"/>
      <c r="QCL46" s="37"/>
      <c r="QCM46" s="37"/>
      <c r="QCN46" s="37"/>
      <c r="QCO46" s="37"/>
      <c r="QCP46" s="37"/>
      <c r="QCQ46" s="37"/>
      <c r="QCR46" s="37"/>
      <c r="QCS46" s="37"/>
      <c r="QCT46" s="37"/>
      <c r="QCU46" s="37"/>
      <c r="QCV46" s="37"/>
      <c r="QCW46" s="37"/>
      <c r="QCX46" s="37"/>
      <c r="QCY46" s="37"/>
      <c r="QCZ46" s="37"/>
      <c r="QDA46" s="37"/>
      <c r="QDB46" s="37"/>
      <c r="QDC46" s="37"/>
      <c r="QDD46" s="37"/>
      <c r="QDE46" s="37"/>
      <c r="QDF46" s="37"/>
      <c r="QDG46" s="37"/>
      <c r="QDH46" s="37"/>
      <c r="QDI46" s="37"/>
      <c r="QDJ46" s="37"/>
      <c r="QDK46" s="37"/>
      <c r="QDL46" s="37"/>
      <c r="QDM46" s="37"/>
      <c r="QDN46" s="37"/>
      <c r="QDO46" s="37"/>
      <c r="QDP46" s="37"/>
      <c r="QDQ46" s="37"/>
      <c r="QDR46" s="37"/>
      <c r="QDS46" s="37"/>
      <c r="QDT46" s="37"/>
      <c r="QDU46" s="37"/>
      <c r="QDV46" s="37"/>
      <c r="QDW46" s="37"/>
      <c r="QDX46" s="37"/>
      <c r="QDY46" s="37"/>
      <c r="QDZ46" s="37"/>
      <c r="QEA46" s="37"/>
      <c r="QEB46" s="37"/>
      <c r="QEC46" s="37"/>
      <c r="QED46" s="37"/>
      <c r="QEE46" s="37"/>
      <c r="QEF46" s="37"/>
      <c r="QEG46" s="37"/>
      <c r="QEH46" s="37"/>
      <c r="QEI46" s="37"/>
      <c r="QEJ46" s="37"/>
      <c r="QEK46" s="37"/>
      <c r="QEL46" s="37"/>
      <c r="QEM46" s="37"/>
      <c r="QEN46" s="37"/>
      <c r="QEO46" s="37"/>
      <c r="QEP46" s="37"/>
      <c r="QEQ46" s="37"/>
      <c r="QER46" s="37"/>
      <c r="QES46" s="37"/>
      <c r="QET46" s="37"/>
      <c r="QEU46" s="37"/>
      <c r="QEV46" s="37"/>
      <c r="QEW46" s="37"/>
      <c r="QEX46" s="37"/>
      <c r="QEY46" s="37"/>
      <c r="QEZ46" s="37"/>
      <c r="QFA46" s="37"/>
      <c r="QFB46" s="37"/>
      <c r="QFC46" s="37"/>
      <c r="QFD46" s="37"/>
      <c r="QFE46" s="37"/>
      <c r="QFF46" s="37"/>
      <c r="QFG46" s="37"/>
      <c r="QFH46" s="37"/>
      <c r="QFI46" s="37"/>
      <c r="QFJ46" s="37"/>
      <c r="QFK46" s="37"/>
      <c r="QFL46" s="37"/>
      <c r="QFM46" s="37"/>
      <c r="QFN46" s="37"/>
      <c r="QFO46" s="37"/>
      <c r="QFP46" s="37"/>
      <c r="QFQ46" s="37"/>
      <c r="QFR46" s="37"/>
      <c r="QFS46" s="37"/>
      <c r="QFT46" s="37"/>
      <c r="QFU46" s="37"/>
      <c r="QFV46" s="37"/>
      <c r="QFW46" s="37"/>
      <c r="QFX46" s="37"/>
      <c r="QFY46" s="37"/>
      <c r="QFZ46" s="37"/>
      <c r="QGA46" s="37"/>
      <c r="QGB46" s="37"/>
      <c r="QGC46" s="37"/>
      <c r="QGD46" s="37"/>
      <c r="QGE46" s="37"/>
      <c r="QGF46" s="37"/>
      <c r="QGG46" s="37"/>
      <c r="QGH46" s="37"/>
      <c r="QGI46" s="37"/>
      <c r="QGJ46" s="37"/>
      <c r="QGK46" s="37"/>
      <c r="QGL46" s="37"/>
      <c r="QGM46" s="37"/>
      <c r="QGN46" s="37"/>
      <c r="QGO46" s="37"/>
      <c r="QGP46" s="37"/>
      <c r="QGQ46" s="37"/>
      <c r="QGR46" s="37"/>
      <c r="QGS46" s="37"/>
      <c r="QGT46" s="37"/>
      <c r="QGU46" s="37"/>
      <c r="QGV46" s="37"/>
      <c r="QGW46" s="37"/>
      <c r="QGX46" s="37"/>
      <c r="QGY46" s="37"/>
      <c r="QGZ46" s="37"/>
      <c r="QHA46" s="37"/>
      <c r="QHB46" s="37"/>
      <c r="QHC46" s="37"/>
      <c r="QHD46" s="37"/>
      <c r="QHE46" s="37"/>
      <c r="QHF46" s="37"/>
      <c r="QHG46" s="37"/>
      <c r="QHH46" s="37"/>
      <c r="QHI46" s="37"/>
      <c r="QHJ46" s="37"/>
      <c r="QHK46" s="37"/>
      <c r="QHL46" s="37"/>
      <c r="QHM46" s="37"/>
      <c r="QHN46" s="37"/>
      <c r="QHO46" s="37"/>
      <c r="QHP46" s="37"/>
      <c r="QHQ46" s="37"/>
      <c r="QHR46" s="37"/>
      <c r="QHS46" s="37"/>
      <c r="QHT46" s="37"/>
      <c r="QHU46" s="37"/>
      <c r="QHV46" s="37"/>
      <c r="QHW46" s="37"/>
      <c r="QHX46" s="37"/>
      <c r="QHY46" s="37"/>
      <c r="QHZ46" s="37"/>
      <c r="QIA46" s="37"/>
      <c r="QIB46" s="37"/>
      <c r="QIC46" s="37"/>
      <c r="QID46" s="37"/>
      <c r="QIE46" s="37"/>
      <c r="QIF46" s="37"/>
      <c r="QIG46" s="37"/>
      <c r="QIH46" s="37"/>
      <c r="QII46" s="37"/>
      <c r="QIJ46" s="37"/>
      <c r="QIK46" s="37"/>
      <c r="QIL46" s="37"/>
      <c r="QIM46" s="37"/>
      <c r="QIN46" s="37"/>
      <c r="QIO46" s="37"/>
      <c r="QIP46" s="37"/>
      <c r="QIQ46" s="37"/>
      <c r="QIR46" s="37"/>
      <c r="QIS46" s="37"/>
      <c r="QIT46" s="37"/>
      <c r="QIU46" s="37"/>
      <c r="QIV46" s="37"/>
      <c r="QIW46" s="37"/>
      <c r="QIX46" s="37"/>
      <c r="QIY46" s="37"/>
      <c r="QIZ46" s="37"/>
      <c r="QJA46" s="37"/>
      <c r="QJB46" s="37"/>
      <c r="QJC46" s="37"/>
      <c r="QJD46" s="37"/>
      <c r="QJE46" s="37"/>
      <c r="QJF46" s="37"/>
      <c r="QJG46" s="37"/>
      <c r="QJH46" s="37"/>
      <c r="QJI46" s="37"/>
      <c r="QJJ46" s="37"/>
      <c r="QJK46" s="37"/>
      <c r="QJL46" s="37"/>
      <c r="QJM46" s="37"/>
      <c r="QJN46" s="37"/>
      <c r="QJO46" s="37"/>
      <c r="QJP46" s="37"/>
      <c r="QJQ46" s="37"/>
      <c r="QJR46" s="37"/>
      <c r="QJS46" s="37"/>
      <c r="QJT46" s="37"/>
      <c r="QJU46" s="37"/>
      <c r="QJV46" s="37"/>
      <c r="QJW46" s="37"/>
      <c r="QJX46" s="37"/>
      <c r="QJY46" s="37"/>
      <c r="QJZ46" s="37"/>
      <c r="QKA46" s="37"/>
      <c r="QKB46" s="37"/>
      <c r="QKC46" s="37"/>
      <c r="QKD46" s="37"/>
      <c r="QKE46" s="37"/>
      <c r="QKF46" s="37"/>
      <c r="QKG46" s="37"/>
      <c r="QKH46" s="37"/>
      <c r="QKI46" s="37"/>
      <c r="QKJ46" s="37"/>
      <c r="QKK46" s="37"/>
      <c r="QKL46" s="37"/>
      <c r="QKM46" s="37"/>
      <c r="QKN46" s="37"/>
      <c r="QKO46" s="37"/>
      <c r="QKP46" s="37"/>
      <c r="QKQ46" s="37"/>
      <c r="QKR46" s="37"/>
      <c r="QKS46" s="37"/>
      <c r="QKT46" s="37"/>
      <c r="QKU46" s="37"/>
      <c r="QKV46" s="37"/>
      <c r="QKW46" s="37"/>
      <c r="QKX46" s="37"/>
      <c r="QKY46" s="37"/>
      <c r="QKZ46" s="37"/>
      <c r="QLA46" s="37"/>
      <c r="QLB46" s="37"/>
      <c r="QLC46" s="37"/>
      <c r="QLD46" s="37"/>
      <c r="QLE46" s="37"/>
      <c r="QLF46" s="37"/>
      <c r="QLG46" s="37"/>
      <c r="QLH46" s="37"/>
      <c r="QLI46" s="37"/>
      <c r="QLJ46" s="37"/>
      <c r="QLK46" s="37"/>
      <c r="QLL46" s="37"/>
      <c r="QLM46" s="37"/>
      <c r="QLN46" s="37"/>
      <c r="QLO46" s="37"/>
      <c r="QLP46" s="37"/>
      <c r="QLQ46" s="37"/>
      <c r="QLR46" s="37"/>
      <c r="QLS46" s="37"/>
      <c r="QLT46" s="37"/>
      <c r="QLU46" s="37"/>
      <c r="QLV46" s="37"/>
      <c r="QLW46" s="37"/>
      <c r="QLX46" s="37"/>
      <c r="QLY46" s="37"/>
      <c r="QLZ46" s="37"/>
      <c r="QMA46" s="37"/>
      <c r="QMB46" s="37"/>
      <c r="QMC46" s="37"/>
      <c r="QMD46" s="37"/>
      <c r="QME46" s="37"/>
      <c r="QMF46" s="37"/>
      <c r="QMG46" s="37"/>
      <c r="QMH46" s="37"/>
      <c r="QMI46" s="37"/>
      <c r="QMJ46" s="37"/>
      <c r="QMK46" s="37"/>
      <c r="QML46" s="37"/>
      <c r="QMM46" s="37"/>
      <c r="QMN46" s="37"/>
      <c r="QMO46" s="37"/>
      <c r="QMP46" s="37"/>
      <c r="QMQ46" s="37"/>
      <c r="QMR46" s="37"/>
      <c r="QMS46" s="37"/>
      <c r="QMT46" s="37"/>
      <c r="QMU46" s="37"/>
      <c r="QMV46" s="37"/>
      <c r="QMW46" s="37"/>
      <c r="QMX46" s="37"/>
      <c r="QMY46" s="37"/>
      <c r="QMZ46" s="37"/>
      <c r="QNA46" s="37"/>
      <c r="QNB46" s="37"/>
      <c r="QNC46" s="37"/>
      <c r="QND46" s="37"/>
      <c r="QNE46" s="37"/>
      <c r="QNF46" s="37"/>
      <c r="QNG46" s="37"/>
      <c r="QNH46" s="37"/>
      <c r="QNI46" s="37"/>
      <c r="QNJ46" s="37"/>
      <c r="QNK46" s="37"/>
      <c r="QNL46" s="37"/>
      <c r="QNM46" s="37"/>
      <c r="QNN46" s="37"/>
      <c r="QNO46" s="37"/>
      <c r="QNP46" s="37"/>
      <c r="QNQ46" s="37"/>
      <c r="QNR46" s="37"/>
      <c r="QNS46" s="37"/>
      <c r="QNT46" s="37"/>
      <c r="QNU46" s="37"/>
      <c r="QNV46" s="37"/>
      <c r="QNW46" s="37"/>
      <c r="QNX46" s="37"/>
      <c r="QNY46" s="37"/>
      <c r="QNZ46" s="37"/>
      <c r="QOA46" s="37"/>
      <c r="QOB46" s="37"/>
      <c r="QOC46" s="37"/>
      <c r="QOD46" s="37"/>
      <c r="QOE46" s="37"/>
      <c r="QOF46" s="37"/>
      <c r="QOG46" s="37"/>
      <c r="QOH46" s="37"/>
      <c r="QOI46" s="37"/>
      <c r="QOJ46" s="37"/>
      <c r="QOK46" s="37"/>
      <c r="QOL46" s="37"/>
      <c r="QOM46" s="37"/>
      <c r="QON46" s="37"/>
      <c r="QOO46" s="37"/>
      <c r="QOP46" s="37"/>
      <c r="QOQ46" s="37"/>
      <c r="QOR46" s="37"/>
      <c r="QOS46" s="37"/>
      <c r="QOT46" s="37"/>
      <c r="QOU46" s="37"/>
      <c r="QOV46" s="37"/>
      <c r="QOW46" s="37"/>
      <c r="QOX46" s="37"/>
      <c r="QOY46" s="37"/>
      <c r="QOZ46" s="37"/>
      <c r="QPA46" s="37"/>
      <c r="QPB46" s="37"/>
      <c r="QPC46" s="37"/>
      <c r="QPD46" s="37"/>
      <c r="QPE46" s="37"/>
      <c r="QPF46" s="37"/>
      <c r="QPG46" s="37"/>
      <c r="QPH46" s="37"/>
      <c r="QPI46" s="37"/>
      <c r="QPJ46" s="37"/>
      <c r="QPK46" s="37"/>
      <c r="QPL46" s="37"/>
      <c r="QPM46" s="37"/>
      <c r="QPN46" s="37"/>
      <c r="QPO46" s="37"/>
      <c r="QPP46" s="37"/>
      <c r="QPQ46" s="37"/>
      <c r="QPR46" s="37"/>
      <c r="QPS46" s="37"/>
      <c r="QPT46" s="37"/>
      <c r="QPU46" s="37"/>
      <c r="QPV46" s="37"/>
      <c r="QPW46" s="37"/>
      <c r="QPX46" s="37"/>
      <c r="QPY46" s="37"/>
      <c r="QPZ46" s="37"/>
      <c r="QQA46" s="37"/>
      <c r="QQB46" s="37"/>
      <c r="QQC46" s="37"/>
      <c r="QQD46" s="37"/>
      <c r="QQE46" s="37"/>
      <c r="QQF46" s="37"/>
      <c r="QQG46" s="37"/>
      <c r="QQH46" s="37"/>
      <c r="QQI46" s="37"/>
      <c r="QQJ46" s="37"/>
      <c r="QQK46" s="37"/>
      <c r="QQL46" s="37"/>
      <c r="QQM46" s="37"/>
      <c r="QQN46" s="37"/>
      <c r="QQO46" s="37"/>
      <c r="QQP46" s="37"/>
      <c r="QQQ46" s="37"/>
      <c r="QQR46" s="37"/>
      <c r="QQS46" s="37"/>
      <c r="QQT46" s="37"/>
      <c r="QQU46" s="37"/>
      <c r="QQV46" s="37"/>
      <c r="QQW46" s="37"/>
      <c r="QQX46" s="37"/>
      <c r="QQY46" s="37"/>
      <c r="QQZ46" s="37"/>
      <c r="QRA46" s="37"/>
      <c r="QRB46" s="37"/>
      <c r="QRC46" s="37"/>
      <c r="QRD46" s="37"/>
      <c r="QRE46" s="37"/>
      <c r="QRF46" s="37"/>
      <c r="QRG46" s="37"/>
      <c r="QRH46" s="37"/>
      <c r="QRI46" s="37"/>
      <c r="QRJ46" s="37"/>
      <c r="QRK46" s="37"/>
      <c r="QRL46" s="37"/>
      <c r="QRM46" s="37"/>
      <c r="QRN46" s="37"/>
      <c r="QRO46" s="37"/>
      <c r="QRP46" s="37"/>
      <c r="QRQ46" s="37"/>
      <c r="QRR46" s="37"/>
      <c r="QRS46" s="37"/>
      <c r="QRT46" s="37"/>
      <c r="QRU46" s="37"/>
      <c r="QRV46" s="37"/>
      <c r="QRW46" s="37"/>
      <c r="QRX46" s="37"/>
      <c r="QRY46" s="37"/>
      <c r="QRZ46" s="37"/>
      <c r="QSA46" s="37"/>
      <c r="QSB46" s="37"/>
      <c r="QSC46" s="37"/>
      <c r="QSD46" s="37"/>
      <c r="QSE46" s="37"/>
      <c r="QSF46" s="37"/>
      <c r="QSG46" s="37"/>
      <c r="QSH46" s="37"/>
      <c r="QSI46" s="37"/>
      <c r="QSJ46" s="37"/>
      <c r="QSK46" s="37"/>
      <c r="QSL46" s="37"/>
      <c r="QSM46" s="37"/>
      <c r="QSN46" s="37"/>
      <c r="QSO46" s="37"/>
      <c r="QSP46" s="37"/>
      <c r="QSQ46" s="37"/>
      <c r="QSR46" s="37"/>
      <c r="QSS46" s="37"/>
      <c r="QST46" s="37"/>
      <c r="QSU46" s="37"/>
      <c r="QSV46" s="37"/>
      <c r="QSW46" s="37"/>
      <c r="QSX46" s="37"/>
      <c r="QSY46" s="37"/>
      <c r="QSZ46" s="37"/>
      <c r="QTA46" s="37"/>
      <c r="QTB46" s="37"/>
      <c r="QTC46" s="37"/>
      <c r="QTD46" s="37"/>
      <c r="QTE46" s="37"/>
      <c r="QTF46" s="37"/>
      <c r="QTG46" s="37"/>
      <c r="QTH46" s="37"/>
      <c r="QTI46" s="37"/>
      <c r="QTJ46" s="37"/>
      <c r="QTK46" s="37"/>
      <c r="QTL46" s="37"/>
      <c r="QTM46" s="37"/>
      <c r="QTN46" s="37"/>
      <c r="QTO46" s="37"/>
      <c r="QTP46" s="37"/>
      <c r="QTQ46" s="37"/>
      <c r="QTR46" s="37"/>
      <c r="QTS46" s="37"/>
      <c r="QTT46" s="37"/>
      <c r="QTU46" s="37"/>
      <c r="QTV46" s="37"/>
      <c r="QTW46" s="37"/>
      <c r="QTX46" s="37"/>
      <c r="QTY46" s="37"/>
      <c r="QTZ46" s="37"/>
      <c r="QUA46" s="37"/>
      <c r="QUB46" s="37"/>
      <c r="QUC46" s="37"/>
      <c r="QUD46" s="37"/>
      <c r="QUE46" s="37"/>
      <c r="QUF46" s="37"/>
      <c r="QUG46" s="37"/>
      <c r="QUH46" s="37"/>
      <c r="QUI46" s="37"/>
      <c r="QUJ46" s="37"/>
      <c r="QUK46" s="37"/>
      <c r="QUL46" s="37"/>
      <c r="QUM46" s="37"/>
      <c r="QUN46" s="37"/>
      <c r="QUO46" s="37"/>
      <c r="QUP46" s="37"/>
      <c r="QUQ46" s="37"/>
      <c r="QUR46" s="37"/>
      <c r="QUS46" s="37"/>
      <c r="QUT46" s="37"/>
      <c r="QUU46" s="37"/>
      <c r="QUV46" s="37"/>
      <c r="QUW46" s="37"/>
      <c r="QUX46" s="37"/>
      <c r="QUY46" s="37"/>
      <c r="QUZ46" s="37"/>
      <c r="QVA46" s="37"/>
      <c r="QVB46" s="37"/>
      <c r="QVC46" s="37"/>
      <c r="QVD46" s="37"/>
      <c r="QVE46" s="37"/>
      <c r="QVF46" s="37"/>
      <c r="QVG46" s="37"/>
      <c r="QVH46" s="37"/>
      <c r="QVI46" s="37"/>
      <c r="QVJ46" s="37"/>
      <c r="QVK46" s="37"/>
      <c r="QVL46" s="37"/>
      <c r="QVM46" s="37"/>
      <c r="QVN46" s="37"/>
      <c r="QVO46" s="37"/>
      <c r="QVP46" s="37"/>
      <c r="QVQ46" s="37"/>
      <c r="QVR46" s="37"/>
      <c r="QVS46" s="37"/>
      <c r="QVT46" s="37"/>
      <c r="QVU46" s="37"/>
      <c r="QVV46" s="37"/>
      <c r="QVW46" s="37"/>
      <c r="QVX46" s="37"/>
      <c r="QVY46" s="37"/>
      <c r="QVZ46" s="37"/>
      <c r="QWA46" s="37"/>
      <c r="QWB46" s="37"/>
      <c r="QWC46" s="37"/>
      <c r="QWD46" s="37"/>
      <c r="QWE46" s="37"/>
      <c r="QWF46" s="37"/>
      <c r="QWG46" s="37"/>
      <c r="QWH46" s="37"/>
      <c r="QWI46" s="37"/>
      <c r="QWJ46" s="37"/>
      <c r="QWK46" s="37"/>
      <c r="QWL46" s="37"/>
      <c r="QWM46" s="37"/>
      <c r="QWN46" s="37"/>
      <c r="QWO46" s="37"/>
      <c r="QWP46" s="37"/>
      <c r="QWQ46" s="37"/>
      <c r="QWR46" s="37"/>
      <c r="QWS46" s="37"/>
      <c r="QWT46" s="37"/>
      <c r="QWU46" s="37"/>
      <c r="QWV46" s="37"/>
      <c r="QWW46" s="37"/>
      <c r="QWX46" s="37"/>
      <c r="QWY46" s="37"/>
      <c r="QWZ46" s="37"/>
      <c r="QXA46" s="37"/>
      <c r="QXB46" s="37"/>
      <c r="QXC46" s="37"/>
      <c r="QXD46" s="37"/>
      <c r="QXE46" s="37"/>
      <c r="QXF46" s="37"/>
      <c r="QXG46" s="37"/>
      <c r="QXH46" s="37"/>
      <c r="QXI46" s="37"/>
      <c r="QXJ46" s="37"/>
      <c r="QXK46" s="37"/>
      <c r="QXL46" s="37"/>
      <c r="QXM46" s="37"/>
      <c r="QXN46" s="37"/>
      <c r="QXO46" s="37"/>
      <c r="QXP46" s="37"/>
      <c r="QXQ46" s="37"/>
      <c r="QXR46" s="37"/>
      <c r="QXS46" s="37"/>
      <c r="QXT46" s="37"/>
      <c r="QXU46" s="37"/>
      <c r="QXV46" s="37"/>
      <c r="QXW46" s="37"/>
      <c r="QXX46" s="37"/>
      <c r="QXY46" s="37"/>
      <c r="QXZ46" s="37"/>
      <c r="QYA46" s="37"/>
      <c r="QYB46" s="37"/>
      <c r="QYC46" s="37"/>
      <c r="QYD46" s="37"/>
      <c r="QYE46" s="37"/>
      <c r="QYF46" s="37"/>
      <c r="QYG46" s="37"/>
      <c r="QYH46" s="37"/>
      <c r="QYI46" s="37"/>
      <c r="QYJ46" s="37"/>
      <c r="QYK46" s="37"/>
      <c r="QYL46" s="37"/>
      <c r="QYM46" s="37"/>
      <c r="QYN46" s="37"/>
      <c r="QYO46" s="37"/>
      <c r="QYP46" s="37"/>
      <c r="QYQ46" s="37"/>
      <c r="QYR46" s="37"/>
      <c r="QYS46" s="37"/>
      <c r="QYT46" s="37"/>
      <c r="QYU46" s="37"/>
      <c r="QYV46" s="37"/>
      <c r="QYW46" s="37"/>
      <c r="QYX46" s="37"/>
      <c r="QYY46" s="37"/>
      <c r="QYZ46" s="37"/>
      <c r="QZA46" s="37"/>
      <c r="QZB46" s="37"/>
      <c r="QZC46" s="37"/>
      <c r="QZD46" s="37"/>
      <c r="QZE46" s="37"/>
      <c r="QZF46" s="37"/>
      <c r="QZG46" s="37"/>
      <c r="QZH46" s="37"/>
      <c r="QZI46" s="37"/>
      <c r="QZJ46" s="37"/>
      <c r="QZK46" s="37"/>
      <c r="QZL46" s="37"/>
      <c r="QZM46" s="37"/>
      <c r="QZN46" s="37"/>
      <c r="QZO46" s="37"/>
      <c r="QZP46" s="37"/>
      <c r="QZQ46" s="37"/>
      <c r="QZR46" s="37"/>
      <c r="QZS46" s="37"/>
      <c r="QZT46" s="37"/>
      <c r="QZU46" s="37"/>
      <c r="QZV46" s="37"/>
      <c r="QZW46" s="37"/>
      <c r="QZX46" s="37"/>
      <c r="QZY46" s="37"/>
      <c r="QZZ46" s="37"/>
      <c r="RAA46" s="37"/>
      <c r="RAB46" s="37"/>
      <c r="RAC46" s="37"/>
      <c r="RAD46" s="37"/>
      <c r="RAE46" s="37"/>
      <c r="RAF46" s="37"/>
      <c r="RAG46" s="37"/>
      <c r="RAH46" s="37"/>
      <c r="RAI46" s="37"/>
      <c r="RAJ46" s="37"/>
      <c r="RAK46" s="37"/>
      <c r="RAL46" s="37"/>
      <c r="RAM46" s="37"/>
      <c r="RAN46" s="37"/>
      <c r="RAO46" s="37"/>
      <c r="RAP46" s="37"/>
      <c r="RAQ46" s="37"/>
      <c r="RAR46" s="37"/>
      <c r="RAS46" s="37"/>
      <c r="RAT46" s="37"/>
      <c r="RAU46" s="37"/>
      <c r="RAV46" s="37"/>
      <c r="RAW46" s="37"/>
      <c r="RAX46" s="37"/>
      <c r="RAY46" s="37"/>
      <c r="RAZ46" s="37"/>
      <c r="RBA46" s="37"/>
      <c r="RBB46" s="37"/>
      <c r="RBC46" s="37"/>
      <c r="RBD46" s="37"/>
      <c r="RBE46" s="37"/>
      <c r="RBF46" s="37"/>
      <c r="RBG46" s="37"/>
      <c r="RBH46" s="37"/>
      <c r="RBI46" s="37"/>
      <c r="RBJ46" s="37"/>
      <c r="RBK46" s="37"/>
      <c r="RBL46" s="37"/>
      <c r="RBM46" s="37"/>
      <c r="RBN46" s="37"/>
      <c r="RBO46" s="37"/>
      <c r="RBP46" s="37"/>
      <c r="RBQ46" s="37"/>
      <c r="RBR46" s="37"/>
      <c r="RBS46" s="37"/>
      <c r="RBT46" s="37"/>
      <c r="RBU46" s="37"/>
      <c r="RBV46" s="37"/>
      <c r="RBW46" s="37"/>
      <c r="RBX46" s="37"/>
      <c r="RBY46" s="37"/>
      <c r="RBZ46" s="37"/>
      <c r="RCA46" s="37"/>
      <c r="RCB46" s="37"/>
      <c r="RCC46" s="37"/>
      <c r="RCD46" s="37"/>
      <c r="RCE46" s="37"/>
      <c r="RCF46" s="37"/>
      <c r="RCG46" s="37"/>
      <c r="RCH46" s="37"/>
      <c r="RCI46" s="37"/>
      <c r="RCJ46" s="37"/>
      <c r="RCK46" s="37"/>
      <c r="RCL46" s="37"/>
      <c r="RCM46" s="37"/>
      <c r="RCN46" s="37"/>
      <c r="RCO46" s="37"/>
      <c r="RCP46" s="37"/>
      <c r="RCQ46" s="37"/>
      <c r="RCR46" s="37"/>
      <c r="RCS46" s="37"/>
      <c r="RCT46" s="37"/>
      <c r="RCU46" s="37"/>
      <c r="RCV46" s="37"/>
      <c r="RCW46" s="37"/>
      <c r="RCX46" s="37"/>
      <c r="RCY46" s="37"/>
      <c r="RCZ46" s="37"/>
      <c r="RDA46" s="37"/>
      <c r="RDB46" s="37"/>
      <c r="RDC46" s="37"/>
      <c r="RDD46" s="37"/>
      <c r="RDE46" s="37"/>
      <c r="RDF46" s="37"/>
      <c r="RDG46" s="37"/>
      <c r="RDH46" s="37"/>
      <c r="RDI46" s="37"/>
      <c r="RDJ46" s="37"/>
      <c r="RDK46" s="37"/>
      <c r="RDL46" s="37"/>
      <c r="RDM46" s="37"/>
      <c r="RDN46" s="37"/>
      <c r="RDO46" s="37"/>
      <c r="RDP46" s="37"/>
      <c r="RDQ46" s="37"/>
      <c r="RDR46" s="37"/>
      <c r="RDS46" s="37"/>
      <c r="RDT46" s="37"/>
      <c r="RDU46" s="37"/>
      <c r="RDV46" s="37"/>
      <c r="RDW46" s="37"/>
      <c r="RDX46" s="37"/>
      <c r="RDY46" s="37"/>
      <c r="RDZ46" s="37"/>
      <c r="REA46" s="37"/>
      <c r="REB46" s="37"/>
      <c r="REC46" s="37"/>
      <c r="RED46" s="37"/>
      <c r="REE46" s="37"/>
      <c r="REF46" s="37"/>
      <c r="REG46" s="37"/>
      <c r="REH46" s="37"/>
      <c r="REI46" s="37"/>
      <c r="REJ46" s="37"/>
      <c r="REK46" s="37"/>
      <c r="REL46" s="37"/>
      <c r="REM46" s="37"/>
      <c r="REN46" s="37"/>
      <c r="REO46" s="37"/>
      <c r="REP46" s="37"/>
      <c r="REQ46" s="37"/>
      <c r="RER46" s="37"/>
      <c r="RES46" s="37"/>
      <c r="RET46" s="37"/>
      <c r="REU46" s="37"/>
      <c r="REV46" s="37"/>
      <c r="REW46" s="37"/>
      <c r="REX46" s="37"/>
      <c r="REY46" s="37"/>
      <c r="REZ46" s="37"/>
      <c r="RFA46" s="37"/>
      <c r="RFB46" s="37"/>
      <c r="RFC46" s="37"/>
      <c r="RFD46" s="37"/>
      <c r="RFE46" s="37"/>
      <c r="RFF46" s="37"/>
      <c r="RFG46" s="37"/>
      <c r="RFH46" s="37"/>
      <c r="RFI46" s="37"/>
      <c r="RFJ46" s="37"/>
      <c r="RFK46" s="37"/>
      <c r="RFL46" s="37"/>
      <c r="RFM46" s="37"/>
      <c r="RFN46" s="37"/>
      <c r="RFO46" s="37"/>
      <c r="RFP46" s="37"/>
      <c r="RFQ46" s="37"/>
      <c r="RFR46" s="37"/>
      <c r="RFS46" s="37"/>
      <c r="RFT46" s="37"/>
      <c r="RFU46" s="37"/>
      <c r="RFV46" s="37"/>
      <c r="RFW46" s="37"/>
      <c r="RFX46" s="37"/>
      <c r="RFY46" s="37"/>
      <c r="RFZ46" s="37"/>
      <c r="RGA46" s="37"/>
      <c r="RGB46" s="37"/>
      <c r="RGC46" s="37"/>
      <c r="RGD46" s="37"/>
      <c r="RGE46" s="37"/>
      <c r="RGF46" s="37"/>
      <c r="RGG46" s="37"/>
      <c r="RGH46" s="37"/>
      <c r="RGI46" s="37"/>
      <c r="RGJ46" s="37"/>
      <c r="RGK46" s="37"/>
      <c r="RGL46" s="37"/>
      <c r="RGM46" s="37"/>
      <c r="RGN46" s="37"/>
      <c r="RGO46" s="37"/>
      <c r="RGP46" s="37"/>
      <c r="RGQ46" s="37"/>
      <c r="RGR46" s="37"/>
      <c r="RGS46" s="37"/>
      <c r="RGT46" s="37"/>
      <c r="RGU46" s="37"/>
      <c r="RGV46" s="37"/>
      <c r="RGW46" s="37"/>
      <c r="RGX46" s="37"/>
      <c r="RGY46" s="37"/>
      <c r="RGZ46" s="37"/>
      <c r="RHA46" s="37"/>
      <c r="RHB46" s="37"/>
      <c r="RHC46" s="37"/>
      <c r="RHD46" s="37"/>
      <c r="RHE46" s="37"/>
      <c r="RHF46" s="37"/>
      <c r="RHG46" s="37"/>
      <c r="RHH46" s="37"/>
      <c r="RHI46" s="37"/>
      <c r="RHJ46" s="37"/>
      <c r="RHK46" s="37"/>
      <c r="RHL46" s="37"/>
      <c r="RHM46" s="37"/>
      <c r="RHN46" s="37"/>
      <c r="RHO46" s="37"/>
      <c r="RHP46" s="37"/>
      <c r="RHQ46" s="37"/>
      <c r="RHR46" s="37"/>
      <c r="RHS46" s="37"/>
      <c r="RHT46" s="37"/>
      <c r="RHU46" s="37"/>
      <c r="RHV46" s="37"/>
      <c r="RHW46" s="37"/>
      <c r="RHX46" s="37"/>
      <c r="RHY46" s="37"/>
      <c r="RHZ46" s="37"/>
      <c r="RIA46" s="37"/>
      <c r="RIB46" s="37"/>
      <c r="RIC46" s="37"/>
      <c r="RID46" s="37"/>
      <c r="RIE46" s="37"/>
      <c r="RIF46" s="37"/>
      <c r="RIG46" s="37"/>
      <c r="RIH46" s="37"/>
      <c r="RII46" s="37"/>
      <c r="RIJ46" s="37"/>
      <c r="RIK46" s="37"/>
      <c r="RIL46" s="37"/>
      <c r="RIM46" s="37"/>
      <c r="RIN46" s="37"/>
      <c r="RIO46" s="37"/>
      <c r="RIP46" s="37"/>
      <c r="RIQ46" s="37"/>
      <c r="RIR46" s="37"/>
      <c r="RIS46" s="37"/>
      <c r="RIT46" s="37"/>
      <c r="RIU46" s="37"/>
      <c r="RIV46" s="37"/>
      <c r="RIW46" s="37"/>
      <c r="RIX46" s="37"/>
      <c r="RIY46" s="37"/>
      <c r="RIZ46" s="37"/>
      <c r="RJA46" s="37"/>
      <c r="RJB46" s="37"/>
      <c r="RJC46" s="37"/>
      <c r="RJD46" s="37"/>
      <c r="RJE46" s="37"/>
      <c r="RJF46" s="37"/>
      <c r="RJG46" s="37"/>
      <c r="RJH46" s="37"/>
      <c r="RJI46" s="37"/>
      <c r="RJJ46" s="37"/>
      <c r="RJK46" s="37"/>
      <c r="RJL46" s="37"/>
      <c r="RJM46" s="37"/>
      <c r="RJN46" s="37"/>
      <c r="RJO46" s="37"/>
      <c r="RJP46" s="37"/>
      <c r="RJQ46" s="37"/>
      <c r="RJR46" s="37"/>
      <c r="RJS46" s="37"/>
      <c r="RJT46" s="37"/>
      <c r="RJU46" s="37"/>
      <c r="RJV46" s="37"/>
      <c r="RJW46" s="37"/>
      <c r="RJX46" s="37"/>
      <c r="RJY46" s="37"/>
      <c r="RJZ46" s="37"/>
      <c r="RKA46" s="37"/>
      <c r="RKB46" s="37"/>
      <c r="RKC46" s="37"/>
      <c r="RKD46" s="37"/>
      <c r="RKE46" s="37"/>
      <c r="RKF46" s="37"/>
      <c r="RKG46" s="37"/>
      <c r="RKH46" s="37"/>
      <c r="RKI46" s="37"/>
      <c r="RKJ46" s="37"/>
      <c r="RKK46" s="37"/>
      <c r="RKL46" s="37"/>
      <c r="RKM46" s="37"/>
      <c r="RKN46" s="37"/>
      <c r="RKO46" s="37"/>
      <c r="RKP46" s="37"/>
      <c r="RKQ46" s="37"/>
      <c r="RKR46" s="37"/>
      <c r="RKS46" s="37"/>
      <c r="RKT46" s="37"/>
      <c r="RKU46" s="37"/>
      <c r="RKV46" s="37"/>
      <c r="RKW46" s="37"/>
      <c r="RKX46" s="37"/>
      <c r="RKY46" s="37"/>
      <c r="RKZ46" s="37"/>
      <c r="RLA46" s="37"/>
      <c r="RLB46" s="37"/>
      <c r="RLC46" s="37"/>
      <c r="RLD46" s="37"/>
      <c r="RLE46" s="37"/>
      <c r="RLF46" s="37"/>
      <c r="RLG46" s="37"/>
      <c r="RLH46" s="37"/>
      <c r="RLI46" s="37"/>
      <c r="RLJ46" s="37"/>
      <c r="RLK46" s="37"/>
      <c r="RLL46" s="37"/>
      <c r="RLM46" s="37"/>
      <c r="RLN46" s="37"/>
      <c r="RLO46" s="37"/>
      <c r="RLP46" s="37"/>
      <c r="RLQ46" s="37"/>
      <c r="RLR46" s="37"/>
      <c r="RLS46" s="37"/>
      <c r="RLT46" s="37"/>
      <c r="RLU46" s="37"/>
      <c r="RLV46" s="37"/>
      <c r="RLW46" s="37"/>
      <c r="RLX46" s="37"/>
      <c r="RLY46" s="37"/>
      <c r="RLZ46" s="37"/>
      <c r="RMA46" s="37"/>
      <c r="RMB46" s="37"/>
      <c r="RMC46" s="37"/>
      <c r="RMD46" s="37"/>
      <c r="RME46" s="37"/>
      <c r="RMF46" s="37"/>
      <c r="RMG46" s="37"/>
      <c r="RMH46" s="37"/>
      <c r="RMI46" s="37"/>
      <c r="RMJ46" s="37"/>
      <c r="RMK46" s="37"/>
      <c r="RML46" s="37"/>
      <c r="RMM46" s="37"/>
      <c r="RMN46" s="37"/>
      <c r="RMO46" s="37"/>
      <c r="RMP46" s="37"/>
      <c r="RMQ46" s="37"/>
      <c r="RMR46" s="37"/>
      <c r="RMS46" s="37"/>
      <c r="RMT46" s="37"/>
      <c r="RMU46" s="37"/>
      <c r="RMV46" s="37"/>
      <c r="RMW46" s="37"/>
      <c r="RMX46" s="37"/>
      <c r="RMY46" s="37"/>
      <c r="RMZ46" s="37"/>
      <c r="RNA46" s="37"/>
      <c r="RNB46" s="37"/>
      <c r="RNC46" s="37"/>
      <c r="RND46" s="37"/>
      <c r="RNE46" s="37"/>
      <c r="RNF46" s="37"/>
      <c r="RNG46" s="37"/>
      <c r="RNH46" s="37"/>
      <c r="RNI46" s="37"/>
      <c r="RNJ46" s="37"/>
      <c r="RNK46" s="37"/>
      <c r="RNL46" s="37"/>
      <c r="RNM46" s="37"/>
      <c r="RNN46" s="37"/>
      <c r="RNO46" s="37"/>
      <c r="RNP46" s="37"/>
      <c r="RNQ46" s="37"/>
      <c r="RNR46" s="37"/>
      <c r="RNS46" s="37"/>
      <c r="RNT46" s="37"/>
      <c r="RNU46" s="37"/>
      <c r="RNV46" s="37"/>
      <c r="RNW46" s="37"/>
      <c r="RNX46" s="37"/>
      <c r="RNY46" s="37"/>
      <c r="RNZ46" s="37"/>
      <c r="ROA46" s="37"/>
      <c r="ROB46" s="37"/>
      <c r="ROC46" s="37"/>
      <c r="ROD46" s="37"/>
      <c r="ROE46" s="37"/>
      <c r="ROF46" s="37"/>
      <c r="ROG46" s="37"/>
      <c r="ROH46" s="37"/>
      <c r="ROI46" s="37"/>
      <c r="ROJ46" s="37"/>
      <c r="ROK46" s="37"/>
      <c r="ROL46" s="37"/>
      <c r="ROM46" s="37"/>
      <c r="RON46" s="37"/>
      <c r="ROO46" s="37"/>
      <c r="ROP46" s="37"/>
      <c r="ROQ46" s="37"/>
      <c r="ROR46" s="37"/>
      <c r="ROS46" s="37"/>
      <c r="ROT46" s="37"/>
      <c r="ROU46" s="37"/>
      <c r="ROV46" s="37"/>
      <c r="ROW46" s="37"/>
      <c r="ROX46" s="37"/>
      <c r="ROY46" s="37"/>
      <c r="ROZ46" s="37"/>
      <c r="RPA46" s="37"/>
      <c r="RPB46" s="37"/>
      <c r="RPC46" s="37"/>
      <c r="RPD46" s="37"/>
      <c r="RPE46" s="37"/>
      <c r="RPF46" s="37"/>
      <c r="RPG46" s="37"/>
      <c r="RPH46" s="37"/>
      <c r="RPI46" s="37"/>
      <c r="RPJ46" s="37"/>
      <c r="RPK46" s="37"/>
      <c r="RPL46" s="37"/>
      <c r="RPM46" s="37"/>
      <c r="RPN46" s="37"/>
      <c r="RPO46" s="37"/>
      <c r="RPP46" s="37"/>
      <c r="RPQ46" s="37"/>
      <c r="RPR46" s="37"/>
      <c r="RPS46" s="37"/>
      <c r="RPT46" s="37"/>
      <c r="RPU46" s="37"/>
      <c r="RPV46" s="37"/>
      <c r="RPW46" s="37"/>
      <c r="RPX46" s="37"/>
      <c r="RPY46" s="37"/>
      <c r="RPZ46" s="37"/>
      <c r="RQA46" s="37"/>
      <c r="RQB46" s="37"/>
      <c r="RQC46" s="37"/>
      <c r="RQD46" s="37"/>
      <c r="RQE46" s="37"/>
      <c r="RQF46" s="37"/>
      <c r="RQG46" s="37"/>
      <c r="RQH46" s="37"/>
      <c r="RQI46" s="37"/>
      <c r="RQJ46" s="37"/>
      <c r="RQK46" s="37"/>
      <c r="RQL46" s="37"/>
      <c r="RQM46" s="37"/>
      <c r="RQN46" s="37"/>
      <c r="RQO46" s="37"/>
      <c r="RQP46" s="37"/>
      <c r="RQQ46" s="37"/>
      <c r="RQR46" s="37"/>
      <c r="RQS46" s="37"/>
      <c r="RQT46" s="37"/>
      <c r="RQU46" s="37"/>
      <c r="RQV46" s="37"/>
      <c r="RQW46" s="37"/>
      <c r="RQX46" s="37"/>
      <c r="RQY46" s="37"/>
      <c r="RQZ46" s="37"/>
      <c r="RRA46" s="37"/>
      <c r="RRB46" s="37"/>
      <c r="RRC46" s="37"/>
      <c r="RRD46" s="37"/>
      <c r="RRE46" s="37"/>
      <c r="RRF46" s="37"/>
      <c r="RRG46" s="37"/>
      <c r="RRH46" s="37"/>
      <c r="RRI46" s="37"/>
      <c r="RRJ46" s="37"/>
      <c r="RRK46" s="37"/>
      <c r="RRL46" s="37"/>
      <c r="RRM46" s="37"/>
      <c r="RRN46" s="37"/>
      <c r="RRO46" s="37"/>
      <c r="RRP46" s="37"/>
      <c r="RRQ46" s="37"/>
      <c r="RRR46" s="37"/>
      <c r="RRS46" s="37"/>
      <c r="RRT46" s="37"/>
      <c r="RRU46" s="37"/>
      <c r="RRV46" s="37"/>
      <c r="RRW46" s="37"/>
      <c r="RRX46" s="37"/>
      <c r="RRY46" s="37"/>
      <c r="RRZ46" s="37"/>
      <c r="RSA46" s="37"/>
      <c r="RSB46" s="37"/>
      <c r="RSC46" s="37"/>
      <c r="RSD46" s="37"/>
      <c r="RSE46" s="37"/>
      <c r="RSF46" s="37"/>
      <c r="RSG46" s="37"/>
      <c r="RSH46" s="37"/>
      <c r="RSI46" s="37"/>
      <c r="RSJ46" s="37"/>
      <c r="RSK46" s="37"/>
      <c r="RSL46" s="37"/>
      <c r="RSM46" s="37"/>
      <c r="RSN46" s="37"/>
      <c r="RSO46" s="37"/>
      <c r="RSP46" s="37"/>
      <c r="RSQ46" s="37"/>
      <c r="RSR46" s="37"/>
      <c r="RSS46" s="37"/>
      <c r="RST46" s="37"/>
      <c r="RSU46" s="37"/>
      <c r="RSV46" s="37"/>
      <c r="RSW46" s="37"/>
      <c r="RSX46" s="37"/>
      <c r="RSY46" s="37"/>
      <c r="RSZ46" s="37"/>
      <c r="RTA46" s="37"/>
      <c r="RTB46" s="37"/>
      <c r="RTC46" s="37"/>
      <c r="RTD46" s="37"/>
      <c r="RTE46" s="37"/>
      <c r="RTF46" s="37"/>
      <c r="RTG46" s="37"/>
      <c r="RTH46" s="37"/>
      <c r="RTI46" s="37"/>
      <c r="RTJ46" s="37"/>
      <c r="RTK46" s="37"/>
      <c r="RTL46" s="37"/>
      <c r="RTM46" s="37"/>
      <c r="RTN46" s="37"/>
      <c r="RTO46" s="37"/>
      <c r="RTP46" s="37"/>
      <c r="RTQ46" s="37"/>
      <c r="RTR46" s="37"/>
      <c r="RTS46" s="37"/>
      <c r="RTT46" s="37"/>
      <c r="RTU46" s="37"/>
      <c r="RTV46" s="37"/>
      <c r="RTW46" s="37"/>
      <c r="RTX46" s="37"/>
      <c r="RTY46" s="37"/>
      <c r="RTZ46" s="37"/>
      <c r="RUA46" s="37"/>
      <c r="RUB46" s="37"/>
      <c r="RUC46" s="37"/>
      <c r="RUD46" s="37"/>
      <c r="RUE46" s="37"/>
      <c r="RUF46" s="37"/>
      <c r="RUG46" s="37"/>
      <c r="RUH46" s="37"/>
      <c r="RUI46" s="37"/>
      <c r="RUJ46" s="37"/>
      <c r="RUK46" s="37"/>
      <c r="RUL46" s="37"/>
      <c r="RUM46" s="37"/>
      <c r="RUN46" s="37"/>
      <c r="RUO46" s="37"/>
      <c r="RUP46" s="37"/>
      <c r="RUQ46" s="37"/>
      <c r="RUR46" s="37"/>
      <c r="RUS46" s="37"/>
      <c r="RUT46" s="37"/>
      <c r="RUU46" s="37"/>
      <c r="RUV46" s="37"/>
      <c r="RUW46" s="37"/>
      <c r="RUX46" s="37"/>
      <c r="RUY46" s="37"/>
      <c r="RUZ46" s="37"/>
      <c r="RVA46" s="37"/>
      <c r="RVB46" s="37"/>
      <c r="RVC46" s="37"/>
      <c r="RVD46" s="37"/>
      <c r="RVE46" s="37"/>
      <c r="RVF46" s="37"/>
      <c r="RVG46" s="37"/>
      <c r="RVH46" s="37"/>
      <c r="RVI46" s="37"/>
      <c r="RVJ46" s="37"/>
      <c r="RVK46" s="37"/>
      <c r="RVL46" s="37"/>
      <c r="RVM46" s="37"/>
      <c r="RVN46" s="37"/>
      <c r="RVO46" s="37"/>
      <c r="RVP46" s="37"/>
      <c r="RVQ46" s="37"/>
      <c r="RVR46" s="37"/>
      <c r="RVS46" s="37"/>
      <c r="RVT46" s="37"/>
      <c r="RVU46" s="37"/>
      <c r="RVV46" s="37"/>
      <c r="RVW46" s="37"/>
      <c r="RVX46" s="37"/>
      <c r="RVY46" s="37"/>
      <c r="RVZ46" s="37"/>
      <c r="RWA46" s="37"/>
      <c r="RWB46" s="37"/>
      <c r="RWC46" s="37"/>
      <c r="RWD46" s="37"/>
      <c r="RWE46" s="37"/>
      <c r="RWF46" s="37"/>
      <c r="RWG46" s="37"/>
      <c r="RWH46" s="37"/>
      <c r="RWI46" s="37"/>
      <c r="RWJ46" s="37"/>
      <c r="RWK46" s="37"/>
      <c r="RWL46" s="37"/>
      <c r="RWM46" s="37"/>
      <c r="RWN46" s="37"/>
      <c r="RWO46" s="37"/>
      <c r="RWP46" s="37"/>
      <c r="RWQ46" s="37"/>
      <c r="RWR46" s="37"/>
      <c r="RWS46" s="37"/>
      <c r="RWT46" s="37"/>
      <c r="RWU46" s="37"/>
      <c r="RWV46" s="37"/>
      <c r="RWW46" s="37"/>
      <c r="RWX46" s="37"/>
      <c r="RWY46" s="37"/>
      <c r="RWZ46" s="37"/>
      <c r="RXA46" s="37"/>
      <c r="RXB46" s="37"/>
      <c r="RXC46" s="37"/>
      <c r="RXD46" s="37"/>
      <c r="RXE46" s="37"/>
      <c r="RXF46" s="37"/>
      <c r="RXG46" s="37"/>
      <c r="RXH46" s="37"/>
      <c r="RXI46" s="37"/>
      <c r="RXJ46" s="37"/>
      <c r="RXK46" s="37"/>
      <c r="RXL46" s="37"/>
      <c r="RXM46" s="37"/>
      <c r="RXN46" s="37"/>
      <c r="RXO46" s="37"/>
      <c r="RXP46" s="37"/>
      <c r="RXQ46" s="37"/>
      <c r="RXR46" s="37"/>
      <c r="RXS46" s="37"/>
      <c r="RXT46" s="37"/>
      <c r="RXU46" s="37"/>
      <c r="RXV46" s="37"/>
      <c r="RXW46" s="37"/>
      <c r="RXX46" s="37"/>
      <c r="RXY46" s="37"/>
      <c r="RXZ46" s="37"/>
      <c r="RYA46" s="37"/>
      <c r="RYB46" s="37"/>
      <c r="RYC46" s="37"/>
      <c r="RYD46" s="37"/>
      <c r="RYE46" s="37"/>
      <c r="RYF46" s="37"/>
      <c r="RYG46" s="37"/>
      <c r="RYH46" s="37"/>
      <c r="RYI46" s="37"/>
      <c r="RYJ46" s="37"/>
      <c r="RYK46" s="37"/>
      <c r="RYL46" s="37"/>
      <c r="RYM46" s="37"/>
      <c r="RYN46" s="37"/>
      <c r="RYO46" s="37"/>
      <c r="RYP46" s="37"/>
      <c r="RYQ46" s="37"/>
      <c r="RYR46" s="37"/>
      <c r="RYS46" s="37"/>
      <c r="RYT46" s="37"/>
      <c r="RYU46" s="37"/>
      <c r="RYV46" s="37"/>
      <c r="RYW46" s="37"/>
      <c r="RYX46" s="37"/>
      <c r="RYY46" s="37"/>
      <c r="RYZ46" s="37"/>
      <c r="RZA46" s="37"/>
      <c r="RZB46" s="37"/>
      <c r="RZC46" s="37"/>
      <c r="RZD46" s="37"/>
      <c r="RZE46" s="37"/>
      <c r="RZF46" s="37"/>
      <c r="RZG46" s="37"/>
      <c r="RZH46" s="37"/>
      <c r="RZI46" s="37"/>
      <c r="RZJ46" s="37"/>
      <c r="RZK46" s="37"/>
      <c r="RZL46" s="37"/>
      <c r="RZM46" s="37"/>
      <c r="RZN46" s="37"/>
      <c r="RZO46" s="37"/>
      <c r="RZP46" s="37"/>
      <c r="RZQ46" s="37"/>
      <c r="RZR46" s="37"/>
      <c r="RZS46" s="37"/>
      <c r="RZT46" s="37"/>
      <c r="RZU46" s="37"/>
      <c r="RZV46" s="37"/>
      <c r="RZW46" s="37"/>
      <c r="RZX46" s="37"/>
      <c r="RZY46" s="37"/>
      <c r="RZZ46" s="37"/>
      <c r="SAA46" s="37"/>
      <c r="SAB46" s="37"/>
      <c r="SAC46" s="37"/>
      <c r="SAD46" s="37"/>
      <c r="SAE46" s="37"/>
      <c r="SAF46" s="37"/>
      <c r="SAG46" s="37"/>
      <c r="SAH46" s="37"/>
      <c r="SAI46" s="37"/>
      <c r="SAJ46" s="37"/>
      <c r="SAK46" s="37"/>
      <c r="SAL46" s="37"/>
      <c r="SAM46" s="37"/>
      <c r="SAN46" s="37"/>
      <c r="SAO46" s="37"/>
      <c r="SAP46" s="37"/>
      <c r="SAQ46" s="37"/>
      <c r="SAR46" s="37"/>
      <c r="SAS46" s="37"/>
      <c r="SAT46" s="37"/>
      <c r="SAU46" s="37"/>
      <c r="SAV46" s="37"/>
      <c r="SAW46" s="37"/>
      <c r="SAX46" s="37"/>
      <c r="SAY46" s="37"/>
      <c r="SAZ46" s="37"/>
      <c r="SBA46" s="37"/>
      <c r="SBB46" s="37"/>
      <c r="SBC46" s="37"/>
      <c r="SBD46" s="37"/>
      <c r="SBE46" s="37"/>
      <c r="SBF46" s="37"/>
      <c r="SBG46" s="37"/>
      <c r="SBH46" s="37"/>
      <c r="SBI46" s="37"/>
      <c r="SBJ46" s="37"/>
      <c r="SBK46" s="37"/>
      <c r="SBL46" s="37"/>
      <c r="SBM46" s="37"/>
      <c r="SBN46" s="37"/>
      <c r="SBO46" s="37"/>
      <c r="SBP46" s="37"/>
      <c r="SBQ46" s="37"/>
      <c r="SBR46" s="37"/>
      <c r="SBS46" s="37"/>
      <c r="SBT46" s="37"/>
      <c r="SBU46" s="37"/>
      <c r="SBV46" s="37"/>
      <c r="SBW46" s="37"/>
      <c r="SBX46" s="37"/>
      <c r="SBY46" s="37"/>
      <c r="SBZ46" s="37"/>
      <c r="SCA46" s="37"/>
      <c r="SCB46" s="37"/>
      <c r="SCC46" s="37"/>
      <c r="SCD46" s="37"/>
      <c r="SCE46" s="37"/>
      <c r="SCF46" s="37"/>
      <c r="SCG46" s="37"/>
      <c r="SCH46" s="37"/>
      <c r="SCI46" s="37"/>
      <c r="SCJ46" s="37"/>
      <c r="SCK46" s="37"/>
      <c r="SCL46" s="37"/>
      <c r="SCM46" s="37"/>
      <c r="SCN46" s="37"/>
      <c r="SCO46" s="37"/>
      <c r="SCP46" s="37"/>
      <c r="SCQ46" s="37"/>
      <c r="SCR46" s="37"/>
      <c r="SCS46" s="37"/>
      <c r="SCT46" s="37"/>
      <c r="SCU46" s="37"/>
      <c r="SCV46" s="37"/>
      <c r="SCW46" s="37"/>
      <c r="SCX46" s="37"/>
      <c r="SCY46" s="37"/>
      <c r="SCZ46" s="37"/>
      <c r="SDA46" s="37"/>
      <c r="SDB46" s="37"/>
      <c r="SDC46" s="37"/>
      <c r="SDD46" s="37"/>
      <c r="SDE46" s="37"/>
      <c r="SDF46" s="37"/>
      <c r="SDG46" s="37"/>
      <c r="SDH46" s="37"/>
      <c r="SDI46" s="37"/>
      <c r="SDJ46" s="37"/>
      <c r="SDK46" s="37"/>
      <c r="SDL46" s="37"/>
      <c r="SDM46" s="37"/>
      <c r="SDN46" s="37"/>
      <c r="SDO46" s="37"/>
      <c r="SDP46" s="37"/>
      <c r="SDQ46" s="37"/>
      <c r="SDR46" s="37"/>
      <c r="SDS46" s="37"/>
      <c r="SDT46" s="37"/>
      <c r="SDU46" s="37"/>
      <c r="SDV46" s="37"/>
      <c r="SDW46" s="37"/>
      <c r="SDX46" s="37"/>
      <c r="SDY46" s="37"/>
      <c r="SDZ46" s="37"/>
      <c r="SEA46" s="37"/>
      <c r="SEB46" s="37"/>
      <c r="SEC46" s="37"/>
      <c r="SED46" s="37"/>
      <c r="SEE46" s="37"/>
      <c r="SEF46" s="37"/>
      <c r="SEG46" s="37"/>
      <c r="SEH46" s="37"/>
      <c r="SEI46" s="37"/>
      <c r="SEJ46" s="37"/>
      <c r="SEK46" s="37"/>
      <c r="SEL46" s="37"/>
      <c r="SEM46" s="37"/>
      <c r="SEN46" s="37"/>
      <c r="SEO46" s="37"/>
      <c r="SEP46" s="37"/>
      <c r="SEQ46" s="37"/>
      <c r="SER46" s="37"/>
      <c r="SES46" s="37"/>
      <c r="SET46" s="37"/>
      <c r="SEU46" s="37"/>
      <c r="SEV46" s="37"/>
      <c r="SEW46" s="37"/>
      <c r="SEX46" s="37"/>
      <c r="SEY46" s="37"/>
      <c r="SEZ46" s="37"/>
      <c r="SFA46" s="37"/>
      <c r="SFB46" s="37"/>
      <c r="SFC46" s="37"/>
      <c r="SFD46" s="37"/>
      <c r="SFE46" s="37"/>
      <c r="SFF46" s="37"/>
      <c r="SFG46" s="37"/>
      <c r="SFH46" s="37"/>
      <c r="SFI46" s="37"/>
      <c r="SFJ46" s="37"/>
      <c r="SFK46" s="37"/>
      <c r="SFL46" s="37"/>
      <c r="SFM46" s="37"/>
      <c r="SFN46" s="37"/>
      <c r="SFO46" s="37"/>
      <c r="SFP46" s="37"/>
      <c r="SFQ46" s="37"/>
      <c r="SFR46" s="37"/>
      <c r="SFS46" s="37"/>
      <c r="SFT46" s="37"/>
      <c r="SFU46" s="37"/>
      <c r="SFV46" s="37"/>
      <c r="SFW46" s="37"/>
      <c r="SFX46" s="37"/>
      <c r="SFY46" s="37"/>
      <c r="SFZ46" s="37"/>
      <c r="SGA46" s="37"/>
      <c r="SGB46" s="37"/>
      <c r="SGC46" s="37"/>
      <c r="SGD46" s="37"/>
      <c r="SGE46" s="37"/>
      <c r="SGF46" s="37"/>
      <c r="SGG46" s="37"/>
      <c r="SGH46" s="37"/>
      <c r="SGI46" s="37"/>
      <c r="SGJ46" s="37"/>
      <c r="SGK46" s="37"/>
      <c r="SGL46" s="37"/>
      <c r="SGM46" s="37"/>
      <c r="SGN46" s="37"/>
      <c r="SGO46" s="37"/>
      <c r="SGP46" s="37"/>
      <c r="SGQ46" s="37"/>
      <c r="SGR46" s="37"/>
      <c r="SGS46" s="37"/>
      <c r="SGT46" s="37"/>
      <c r="SGU46" s="37"/>
      <c r="SGV46" s="37"/>
      <c r="SGW46" s="37"/>
      <c r="SGX46" s="37"/>
      <c r="SGY46" s="37"/>
      <c r="SGZ46" s="37"/>
      <c r="SHA46" s="37"/>
      <c r="SHB46" s="37"/>
      <c r="SHC46" s="37"/>
      <c r="SHD46" s="37"/>
      <c r="SHE46" s="37"/>
      <c r="SHF46" s="37"/>
      <c r="SHG46" s="37"/>
      <c r="SHH46" s="37"/>
      <c r="SHI46" s="37"/>
      <c r="SHJ46" s="37"/>
      <c r="SHK46" s="37"/>
      <c r="SHL46" s="37"/>
      <c r="SHM46" s="37"/>
      <c r="SHN46" s="37"/>
      <c r="SHO46" s="37"/>
      <c r="SHP46" s="37"/>
      <c r="SHQ46" s="37"/>
      <c r="SHR46" s="37"/>
      <c r="SHS46" s="37"/>
      <c r="SHT46" s="37"/>
      <c r="SHU46" s="37"/>
      <c r="SHV46" s="37"/>
      <c r="SHW46" s="37"/>
      <c r="SHX46" s="37"/>
      <c r="SHY46" s="37"/>
      <c r="SHZ46" s="37"/>
      <c r="SIA46" s="37"/>
      <c r="SIB46" s="37"/>
      <c r="SIC46" s="37"/>
      <c r="SID46" s="37"/>
      <c r="SIE46" s="37"/>
      <c r="SIF46" s="37"/>
      <c r="SIG46" s="37"/>
      <c r="SIH46" s="37"/>
      <c r="SII46" s="37"/>
      <c r="SIJ46" s="37"/>
      <c r="SIK46" s="37"/>
      <c r="SIL46" s="37"/>
      <c r="SIM46" s="37"/>
      <c r="SIN46" s="37"/>
      <c r="SIO46" s="37"/>
      <c r="SIP46" s="37"/>
      <c r="SIQ46" s="37"/>
      <c r="SIR46" s="37"/>
      <c r="SIS46" s="37"/>
      <c r="SIT46" s="37"/>
      <c r="SIU46" s="37"/>
      <c r="SIV46" s="37"/>
      <c r="SIW46" s="37"/>
      <c r="SIX46" s="37"/>
      <c r="SIY46" s="37"/>
      <c r="SIZ46" s="37"/>
      <c r="SJA46" s="37"/>
      <c r="SJB46" s="37"/>
      <c r="SJC46" s="37"/>
      <c r="SJD46" s="37"/>
      <c r="SJE46" s="37"/>
      <c r="SJF46" s="37"/>
      <c r="SJG46" s="37"/>
      <c r="SJH46" s="37"/>
      <c r="SJI46" s="37"/>
      <c r="SJJ46" s="37"/>
      <c r="SJK46" s="37"/>
      <c r="SJL46" s="37"/>
      <c r="SJM46" s="37"/>
      <c r="SJN46" s="37"/>
      <c r="SJO46" s="37"/>
      <c r="SJP46" s="37"/>
      <c r="SJQ46" s="37"/>
      <c r="SJR46" s="37"/>
      <c r="SJS46" s="37"/>
      <c r="SJT46" s="37"/>
      <c r="SJU46" s="37"/>
      <c r="SJV46" s="37"/>
      <c r="SJW46" s="37"/>
      <c r="SJX46" s="37"/>
      <c r="SJY46" s="37"/>
      <c r="SJZ46" s="37"/>
      <c r="SKA46" s="37"/>
      <c r="SKB46" s="37"/>
      <c r="SKC46" s="37"/>
      <c r="SKD46" s="37"/>
      <c r="SKE46" s="37"/>
      <c r="SKF46" s="37"/>
      <c r="SKG46" s="37"/>
      <c r="SKH46" s="37"/>
      <c r="SKI46" s="37"/>
      <c r="SKJ46" s="37"/>
      <c r="SKK46" s="37"/>
      <c r="SKL46" s="37"/>
      <c r="SKM46" s="37"/>
      <c r="SKN46" s="37"/>
      <c r="SKO46" s="37"/>
      <c r="SKP46" s="37"/>
      <c r="SKQ46" s="37"/>
      <c r="SKR46" s="37"/>
      <c r="SKS46" s="37"/>
      <c r="SKT46" s="37"/>
      <c r="SKU46" s="37"/>
      <c r="SKV46" s="37"/>
      <c r="SKW46" s="37"/>
      <c r="SKX46" s="37"/>
      <c r="SKY46" s="37"/>
      <c r="SKZ46" s="37"/>
      <c r="SLA46" s="37"/>
      <c r="SLB46" s="37"/>
      <c r="SLC46" s="37"/>
      <c r="SLD46" s="37"/>
      <c r="SLE46" s="37"/>
      <c r="SLF46" s="37"/>
      <c r="SLG46" s="37"/>
      <c r="SLH46" s="37"/>
      <c r="SLI46" s="37"/>
      <c r="SLJ46" s="37"/>
      <c r="SLK46" s="37"/>
      <c r="SLL46" s="37"/>
      <c r="SLM46" s="37"/>
      <c r="SLN46" s="37"/>
      <c r="SLO46" s="37"/>
      <c r="SLP46" s="37"/>
      <c r="SLQ46" s="37"/>
      <c r="SLR46" s="37"/>
      <c r="SLS46" s="37"/>
      <c r="SLT46" s="37"/>
      <c r="SLU46" s="37"/>
      <c r="SLV46" s="37"/>
      <c r="SLW46" s="37"/>
      <c r="SLX46" s="37"/>
      <c r="SLY46" s="37"/>
      <c r="SLZ46" s="37"/>
      <c r="SMA46" s="37"/>
      <c r="SMB46" s="37"/>
      <c r="SMC46" s="37"/>
      <c r="SMD46" s="37"/>
      <c r="SME46" s="37"/>
      <c r="SMF46" s="37"/>
      <c r="SMG46" s="37"/>
      <c r="SMH46" s="37"/>
      <c r="SMI46" s="37"/>
      <c r="SMJ46" s="37"/>
      <c r="SMK46" s="37"/>
      <c r="SML46" s="37"/>
      <c r="SMM46" s="37"/>
      <c r="SMN46" s="37"/>
      <c r="SMO46" s="37"/>
      <c r="SMP46" s="37"/>
      <c r="SMQ46" s="37"/>
      <c r="SMR46" s="37"/>
      <c r="SMS46" s="37"/>
      <c r="SMT46" s="37"/>
      <c r="SMU46" s="37"/>
      <c r="SMV46" s="37"/>
      <c r="SMW46" s="37"/>
      <c r="SMX46" s="37"/>
      <c r="SMY46" s="37"/>
      <c r="SMZ46" s="37"/>
      <c r="SNA46" s="37"/>
      <c r="SNB46" s="37"/>
      <c r="SNC46" s="37"/>
      <c r="SND46" s="37"/>
      <c r="SNE46" s="37"/>
      <c r="SNF46" s="37"/>
      <c r="SNG46" s="37"/>
      <c r="SNH46" s="37"/>
      <c r="SNI46" s="37"/>
      <c r="SNJ46" s="37"/>
      <c r="SNK46" s="37"/>
      <c r="SNL46" s="37"/>
      <c r="SNM46" s="37"/>
      <c r="SNN46" s="37"/>
      <c r="SNO46" s="37"/>
      <c r="SNP46" s="37"/>
      <c r="SNQ46" s="37"/>
      <c r="SNR46" s="37"/>
      <c r="SNS46" s="37"/>
      <c r="SNT46" s="37"/>
      <c r="SNU46" s="37"/>
      <c r="SNV46" s="37"/>
      <c r="SNW46" s="37"/>
      <c r="SNX46" s="37"/>
      <c r="SNY46" s="37"/>
      <c r="SNZ46" s="37"/>
      <c r="SOA46" s="37"/>
      <c r="SOB46" s="37"/>
      <c r="SOC46" s="37"/>
      <c r="SOD46" s="37"/>
      <c r="SOE46" s="37"/>
      <c r="SOF46" s="37"/>
      <c r="SOG46" s="37"/>
      <c r="SOH46" s="37"/>
      <c r="SOI46" s="37"/>
      <c r="SOJ46" s="37"/>
      <c r="SOK46" s="37"/>
      <c r="SOL46" s="37"/>
      <c r="SOM46" s="37"/>
      <c r="SON46" s="37"/>
      <c r="SOO46" s="37"/>
      <c r="SOP46" s="37"/>
      <c r="SOQ46" s="37"/>
      <c r="SOR46" s="37"/>
      <c r="SOS46" s="37"/>
      <c r="SOT46" s="37"/>
      <c r="SOU46" s="37"/>
      <c r="SOV46" s="37"/>
      <c r="SOW46" s="37"/>
      <c r="SOX46" s="37"/>
      <c r="SOY46" s="37"/>
      <c r="SOZ46" s="37"/>
      <c r="SPA46" s="37"/>
      <c r="SPB46" s="37"/>
      <c r="SPC46" s="37"/>
      <c r="SPD46" s="37"/>
      <c r="SPE46" s="37"/>
      <c r="SPF46" s="37"/>
      <c r="SPG46" s="37"/>
      <c r="SPH46" s="37"/>
      <c r="SPI46" s="37"/>
      <c r="SPJ46" s="37"/>
      <c r="SPK46" s="37"/>
      <c r="SPL46" s="37"/>
      <c r="SPM46" s="37"/>
      <c r="SPN46" s="37"/>
      <c r="SPO46" s="37"/>
      <c r="SPP46" s="37"/>
      <c r="SPQ46" s="37"/>
      <c r="SPR46" s="37"/>
      <c r="SPS46" s="37"/>
      <c r="SPT46" s="37"/>
      <c r="SPU46" s="37"/>
      <c r="SPV46" s="37"/>
      <c r="SPW46" s="37"/>
      <c r="SPX46" s="37"/>
      <c r="SPY46" s="37"/>
      <c r="SPZ46" s="37"/>
      <c r="SQA46" s="37"/>
      <c r="SQB46" s="37"/>
      <c r="SQC46" s="37"/>
      <c r="SQD46" s="37"/>
      <c r="SQE46" s="37"/>
      <c r="SQF46" s="37"/>
      <c r="SQG46" s="37"/>
      <c r="SQH46" s="37"/>
      <c r="SQI46" s="37"/>
      <c r="SQJ46" s="37"/>
      <c r="SQK46" s="37"/>
      <c r="SQL46" s="37"/>
      <c r="SQM46" s="37"/>
      <c r="SQN46" s="37"/>
      <c r="SQO46" s="37"/>
      <c r="SQP46" s="37"/>
      <c r="SQQ46" s="37"/>
      <c r="SQR46" s="37"/>
      <c r="SQS46" s="37"/>
      <c r="SQT46" s="37"/>
      <c r="SQU46" s="37"/>
      <c r="SQV46" s="37"/>
      <c r="SQW46" s="37"/>
      <c r="SQX46" s="37"/>
      <c r="SQY46" s="37"/>
      <c r="SQZ46" s="37"/>
      <c r="SRA46" s="37"/>
      <c r="SRB46" s="37"/>
      <c r="SRC46" s="37"/>
      <c r="SRD46" s="37"/>
      <c r="SRE46" s="37"/>
      <c r="SRF46" s="37"/>
      <c r="SRG46" s="37"/>
      <c r="SRH46" s="37"/>
      <c r="SRI46" s="37"/>
      <c r="SRJ46" s="37"/>
      <c r="SRK46" s="37"/>
      <c r="SRL46" s="37"/>
      <c r="SRM46" s="37"/>
      <c r="SRN46" s="37"/>
      <c r="SRO46" s="37"/>
      <c r="SRP46" s="37"/>
      <c r="SRQ46" s="37"/>
      <c r="SRR46" s="37"/>
      <c r="SRS46" s="37"/>
      <c r="SRT46" s="37"/>
      <c r="SRU46" s="37"/>
      <c r="SRV46" s="37"/>
      <c r="SRW46" s="37"/>
      <c r="SRX46" s="37"/>
      <c r="SRY46" s="37"/>
      <c r="SRZ46" s="37"/>
      <c r="SSA46" s="37"/>
      <c r="SSB46" s="37"/>
      <c r="SSC46" s="37"/>
      <c r="SSD46" s="37"/>
      <c r="SSE46" s="37"/>
      <c r="SSF46" s="37"/>
      <c r="SSG46" s="37"/>
      <c r="SSH46" s="37"/>
      <c r="SSI46" s="37"/>
      <c r="SSJ46" s="37"/>
      <c r="SSK46" s="37"/>
      <c r="SSL46" s="37"/>
      <c r="SSM46" s="37"/>
      <c r="SSN46" s="37"/>
      <c r="SSO46" s="37"/>
      <c r="SSP46" s="37"/>
      <c r="SSQ46" s="37"/>
      <c r="SSR46" s="37"/>
      <c r="SSS46" s="37"/>
      <c r="SST46" s="37"/>
      <c r="SSU46" s="37"/>
      <c r="SSV46" s="37"/>
      <c r="SSW46" s="37"/>
      <c r="SSX46" s="37"/>
      <c r="SSY46" s="37"/>
      <c r="SSZ46" s="37"/>
      <c r="STA46" s="37"/>
      <c r="STB46" s="37"/>
      <c r="STC46" s="37"/>
      <c r="STD46" s="37"/>
      <c r="STE46" s="37"/>
      <c r="STF46" s="37"/>
      <c r="STG46" s="37"/>
      <c r="STH46" s="37"/>
      <c r="STI46" s="37"/>
      <c r="STJ46" s="37"/>
      <c r="STK46" s="37"/>
      <c r="STL46" s="37"/>
      <c r="STM46" s="37"/>
      <c r="STN46" s="37"/>
      <c r="STO46" s="37"/>
      <c r="STP46" s="37"/>
      <c r="STQ46" s="37"/>
      <c r="STR46" s="37"/>
      <c r="STS46" s="37"/>
      <c r="STT46" s="37"/>
      <c r="STU46" s="37"/>
      <c r="STV46" s="37"/>
      <c r="STW46" s="37"/>
      <c r="STX46" s="37"/>
      <c r="STY46" s="37"/>
      <c r="STZ46" s="37"/>
      <c r="SUA46" s="37"/>
      <c r="SUB46" s="37"/>
      <c r="SUC46" s="37"/>
      <c r="SUD46" s="37"/>
      <c r="SUE46" s="37"/>
      <c r="SUF46" s="37"/>
      <c r="SUG46" s="37"/>
      <c r="SUH46" s="37"/>
      <c r="SUI46" s="37"/>
      <c r="SUJ46" s="37"/>
      <c r="SUK46" s="37"/>
      <c r="SUL46" s="37"/>
      <c r="SUM46" s="37"/>
      <c r="SUN46" s="37"/>
      <c r="SUO46" s="37"/>
      <c r="SUP46" s="37"/>
      <c r="SUQ46" s="37"/>
      <c r="SUR46" s="37"/>
      <c r="SUS46" s="37"/>
      <c r="SUT46" s="37"/>
      <c r="SUU46" s="37"/>
      <c r="SUV46" s="37"/>
      <c r="SUW46" s="37"/>
      <c r="SUX46" s="37"/>
      <c r="SUY46" s="37"/>
      <c r="SUZ46" s="37"/>
      <c r="SVA46" s="37"/>
      <c r="SVB46" s="37"/>
      <c r="SVC46" s="37"/>
      <c r="SVD46" s="37"/>
      <c r="SVE46" s="37"/>
      <c r="SVF46" s="37"/>
      <c r="SVG46" s="37"/>
      <c r="SVH46" s="37"/>
      <c r="SVI46" s="37"/>
      <c r="SVJ46" s="37"/>
      <c r="SVK46" s="37"/>
      <c r="SVL46" s="37"/>
      <c r="SVM46" s="37"/>
      <c r="SVN46" s="37"/>
      <c r="SVO46" s="37"/>
      <c r="SVP46" s="37"/>
      <c r="SVQ46" s="37"/>
      <c r="SVR46" s="37"/>
      <c r="SVS46" s="37"/>
      <c r="SVT46" s="37"/>
      <c r="SVU46" s="37"/>
      <c r="SVV46" s="37"/>
      <c r="SVW46" s="37"/>
      <c r="SVX46" s="37"/>
      <c r="SVY46" s="37"/>
      <c r="SVZ46" s="37"/>
      <c r="SWA46" s="37"/>
      <c r="SWB46" s="37"/>
      <c r="SWC46" s="37"/>
      <c r="SWD46" s="37"/>
      <c r="SWE46" s="37"/>
      <c r="SWF46" s="37"/>
      <c r="SWG46" s="37"/>
      <c r="SWH46" s="37"/>
      <c r="SWI46" s="37"/>
      <c r="SWJ46" s="37"/>
      <c r="SWK46" s="37"/>
      <c r="SWL46" s="37"/>
      <c r="SWM46" s="37"/>
      <c r="SWN46" s="37"/>
      <c r="SWO46" s="37"/>
      <c r="SWP46" s="37"/>
      <c r="SWQ46" s="37"/>
      <c r="SWR46" s="37"/>
      <c r="SWS46" s="37"/>
      <c r="SWT46" s="37"/>
      <c r="SWU46" s="37"/>
      <c r="SWV46" s="37"/>
      <c r="SWW46" s="37"/>
      <c r="SWX46" s="37"/>
      <c r="SWY46" s="37"/>
      <c r="SWZ46" s="37"/>
      <c r="SXA46" s="37"/>
      <c r="SXB46" s="37"/>
      <c r="SXC46" s="37"/>
      <c r="SXD46" s="37"/>
      <c r="SXE46" s="37"/>
      <c r="SXF46" s="37"/>
      <c r="SXG46" s="37"/>
      <c r="SXH46" s="37"/>
      <c r="SXI46" s="37"/>
      <c r="SXJ46" s="37"/>
      <c r="SXK46" s="37"/>
      <c r="SXL46" s="37"/>
      <c r="SXM46" s="37"/>
      <c r="SXN46" s="37"/>
      <c r="SXO46" s="37"/>
      <c r="SXP46" s="37"/>
      <c r="SXQ46" s="37"/>
      <c r="SXR46" s="37"/>
      <c r="SXS46" s="37"/>
      <c r="SXT46" s="37"/>
      <c r="SXU46" s="37"/>
      <c r="SXV46" s="37"/>
      <c r="SXW46" s="37"/>
      <c r="SXX46" s="37"/>
      <c r="SXY46" s="37"/>
      <c r="SXZ46" s="37"/>
      <c r="SYA46" s="37"/>
      <c r="SYB46" s="37"/>
      <c r="SYC46" s="37"/>
      <c r="SYD46" s="37"/>
      <c r="SYE46" s="37"/>
      <c r="SYF46" s="37"/>
      <c r="SYG46" s="37"/>
      <c r="SYH46" s="37"/>
      <c r="SYI46" s="37"/>
      <c r="SYJ46" s="37"/>
      <c r="SYK46" s="37"/>
      <c r="SYL46" s="37"/>
      <c r="SYM46" s="37"/>
      <c r="SYN46" s="37"/>
      <c r="SYO46" s="37"/>
      <c r="SYP46" s="37"/>
      <c r="SYQ46" s="37"/>
      <c r="SYR46" s="37"/>
      <c r="SYS46" s="37"/>
      <c r="SYT46" s="37"/>
      <c r="SYU46" s="37"/>
      <c r="SYV46" s="37"/>
      <c r="SYW46" s="37"/>
      <c r="SYX46" s="37"/>
      <c r="SYY46" s="37"/>
      <c r="SYZ46" s="37"/>
      <c r="SZA46" s="37"/>
      <c r="SZB46" s="37"/>
      <c r="SZC46" s="37"/>
      <c r="SZD46" s="37"/>
      <c r="SZE46" s="37"/>
      <c r="SZF46" s="37"/>
      <c r="SZG46" s="37"/>
      <c r="SZH46" s="37"/>
      <c r="SZI46" s="37"/>
      <c r="SZJ46" s="37"/>
      <c r="SZK46" s="37"/>
      <c r="SZL46" s="37"/>
      <c r="SZM46" s="37"/>
      <c r="SZN46" s="37"/>
      <c r="SZO46" s="37"/>
      <c r="SZP46" s="37"/>
      <c r="SZQ46" s="37"/>
      <c r="SZR46" s="37"/>
      <c r="SZS46" s="37"/>
      <c r="SZT46" s="37"/>
      <c r="SZU46" s="37"/>
      <c r="SZV46" s="37"/>
      <c r="SZW46" s="37"/>
      <c r="SZX46" s="37"/>
      <c r="SZY46" s="37"/>
      <c r="SZZ46" s="37"/>
      <c r="TAA46" s="37"/>
      <c r="TAB46" s="37"/>
      <c r="TAC46" s="37"/>
      <c r="TAD46" s="37"/>
      <c r="TAE46" s="37"/>
      <c r="TAF46" s="37"/>
      <c r="TAG46" s="37"/>
      <c r="TAH46" s="37"/>
      <c r="TAI46" s="37"/>
      <c r="TAJ46" s="37"/>
      <c r="TAK46" s="37"/>
      <c r="TAL46" s="37"/>
      <c r="TAM46" s="37"/>
      <c r="TAN46" s="37"/>
      <c r="TAO46" s="37"/>
      <c r="TAP46" s="37"/>
      <c r="TAQ46" s="37"/>
      <c r="TAR46" s="37"/>
      <c r="TAS46" s="37"/>
      <c r="TAT46" s="37"/>
      <c r="TAU46" s="37"/>
      <c r="TAV46" s="37"/>
      <c r="TAW46" s="37"/>
      <c r="TAX46" s="37"/>
      <c r="TAY46" s="37"/>
      <c r="TAZ46" s="37"/>
      <c r="TBA46" s="37"/>
      <c r="TBB46" s="37"/>
      <c r="TBC46" s="37"/>
      <c r="TBD46" s="37"/>
      <c r="TBE46" s="37"/>
      <c r="TBF46" s="37"/>
      <c r="TBG46" s="37"/>
      <c r="TBH46" s="37"/>
      <c r="TBI46" s="37"/>
      <c r="TBJ46" s="37"/>
      <c r="TBK46" s="37"/>
      <c r="TBL46" s="37"/>
      <c r="TBM46" s="37"/>
      <c r="TBN46" s="37"/>
      <c r="TBO46" s="37"/>
      <c r="TBP46" s="37"/>
      <c r="TBQ46" s="37"/>
      <c r="TBR46" s="37"/>
      <c r="TBS46" s="37"/>
      <c r="TBT46" s="37"/>
      <c r="TBU46" s="37"/>
      <c r="TBV46" s="37"/>
      <c r="TBW46" s="37"/>
      <c r="TBX46" s="37"/>
      <c r="TBY46" s="37"/>
      <c r="TBZ46" s="37"/>
      <c r="TCA46" s="37"/>
      <c r="TCB46" s="37"/>
      <c r="TCC46" s="37"/>
      <c r="TCD46" s="37"/>
      <c r="TCE46" s="37"/>
      <c r="TCF46" s="37"/>
      <c r="TCG46" s="37"/>
      <c r="TCH46" s="37"/>
      <c r="TCI46" s="37"/>
      <c r="TCJ46" s="37"/>
      <c r="TCK46" s="37"/>
      <c r="TCL46" s="37"/>
      <c r="TCM46" s="37"/>
      <c r="TCN46" s="37"/>
      <c r="TCO46" s="37"/>
      <c r="TCP46" s="37"/>
      <c r="TCQ46" s="37"/>
      <c r="TCR46" s="37"/>
      <c r="TCS46" s="37"/>
      <c r="TCT46" s="37"/>
      <c r="TCU46" s="37"/>
      <c r="TCV46" s="37"/>
      <c r="TCW46" s="37"/>
      <c r="TCX46" s="37"/>
      <c r="TCY46" s="37"/>
      <c r="TCZ46" s="37"/>
      <c r="TDA46" s="37"/>
      <c r="TDB46" s="37"/>
      <c r="TDC46" s="37"/>
      <c r="TDD46" s="37"/>
      <c r="TDE46" s="37"/>
      <c r="TDF46" s="37"/>
      <c r="TDG46" s="37"/>
      <c r="TDH46" s="37"/>
      <c r="TDI46" s="37"/>
      <c r="TDJ46" s="37"/>
      <c r="TDK46" s="37"/>
      <c r="TDL46" s="37"/>
      <c r="TDM46" s="37"/>
      <c r="TDN46" s="37"/>
      <c r="TDO46" s="37"/>
      <c r="TDP46" s="37"/>
      <c r="TDQ46" s="37"/>
      <c r="TDR46" s="37"/>
      <c r="TDS46" s="37"/>
      <c r="TDT46" s="37"/>
      <c r="TDU46" s="37"/>
      <c r="TDV46" s="37"/>
      <c r="TDW46" s="37"/>
      <c r="TDX46" s="37"/>
      <c r="TDY46" s="37"/>
      <c r="TDZ46" s="37"/>
      <c r="TEA46" s="37"/>
      <c r="TEB46" s="37"/>
      <c r="TEC46" s="37"/>
      <c r="TED46" s="37"/>
      <c r="TEE46" s="37"/>
      <c r="TEF46" s="37"/>
      <c r="TEG46" s="37"/>
      <c r="TEH46" s="37"/>
      <c r="TEI46" s="37"/>
      <c r="TEJ46" s="37"/>
      <c r="TEK46" s="37"/>
      <c r="TEL46" s="37"/>
      <c r="TEM46" s="37"/>
      <c r="TEN46" s="37"/>
      <c r="TEO46" s="37"/>
      <c r="TEP46" s="37"/>
      <c r="TEQ46" s="37"/>
      <c r="TER46" s="37"/>
      <c r="TES46" s="37"/>
      <c r="TET46" s="37"/>
      <c r="TEU46" s="37"/>
      <c r="TEV46" s="37"/>
      <c r="TEW46" s="37"/>
      <c r="TEX46" s="37"/>
      <c r="TEY46" s="37"/>
      <c r="TEZ46" s="37"/>
      <c r="TFA46" s="37"/>
      <c r="TFB46" s="37"/>
      <c r="TFC46" s="37"/>
      <c r="TFD46" s="37"/>
      <c r="TFE46" s="37"/>
      <c r="TFF46" s="37"/>
      <c r="TFG46" s="37"/>
      <c r="TFH46" s="37"/>
      <c r="TFI46" s="37"/>
      <c r="TFJ46" s="37"/>
      <c r="TFK46" s="37"/>
      <c r="TFL46" s="37"/>
      <c r="TFM46" s="37"/>
      <c r="TFN46" s="37"/>
      <c r="TFO46" s="37"/>
      <c r="TFP46" s="37"/>
      <c r="TFQ46" s="37"/>
      <c r="TFR46" s="37"/>
      <c r="TFS46" s="37"/>
      <c r="TFT46" s="37"/>
      <c r="TFU46" s="37"/>
      <c r="TFV46" s="37"/>
      <c r="TFW46" s="37"/>
      <c r="TFX46" s="37"/>
      <c r="TFY46" s="37"/>
      <c r="TFZ46" s="37"/>
      <c r="TGA46" s="37"/>
      <c r="TGB46" s="37"/>
      <c r="TGC46" s="37"/>
      <c r="TGD46" s="37"/>
      <c r="TGE46" s="37"/>
      <c r="TGF46" s="37"/>
      <c r="TGG46" s="37"/>
      <c r="TGH46" s="37"/>
      <c r="TGI46" s="37"/>
      <c r="TGJ46" s="37"/>
      <c r="TGK46" s="37"/>
      <c r="TGL46" s="37"/>
      <c r="TGM46" s="37"/>
      <c r="TGN46" s="37"/>
      <c r="TGO46" s="37"/>
      <c r="TGP46" s="37"/>
      <c r="TGQ46" s="37"/>
      <c r="TGR46" s="37"/>
      <c r="TGS46" s="37"/>
      <c r="TGT46" s="37"/>
      <c r="TGU46" s="37"/>
      <c r="TGV46" s="37"/>
      <c r="TGW46" s="37"/>
      <c r="TGX46" s="37"/>
      <c r="TGY46" s="37"/>
      <c r="TGZ46" s="37"/>
      <c r="THA46" s="37"/>
      <c r="THB46" s="37"/>
      <c r="THC46" s="37"/>
      <c r="THD46" s="37"/>
      <c r="THE46" s="37"/>
      <c r="THF46" s="37"/>
      <c r="THG46" s="37"/>
      <c r="THH46" s="37"/>
      <c r="THI46" s="37"/>
      <c r="THJ46" s="37"/>
      <c r="THK46" s="37"/>
      <c r="THL46" s="37"/>
      <c r="THM46" s="37"/>
      <c r="THN46" s="37"/>
      <c r="THO46" s="37"/>
      <c r="THP46" s="37"/>
      <c r="THQ46" s="37"/>
      <c r="THR46" s="37"/>
      <c r="THS46" s="37"/>
      <c r="THT46" s="37"/>
      <c r="THU46" s="37"/>
      <c r="THV46" s="37"/>
      <c r="THW46" s="37"/>
      <c r="THX46" s="37"/>
      <c r="THY46" s="37"/>
      <c r="THZ46" s="37"/>
      <c r="TIA46" s="37"/>
      <c r="TIB46" s="37"/>
      <c r="TIC46" s="37"/>
      <c r="TID46" s="37"/>
      <c r="TIE46" s="37"/>
      <c r="TIF46" s="37"/>
      <c r="TIG46" s="37"/>
      <c r="TIH46" s="37"/>
      <c r="TII46" s="37"/>
      <c r="TIJ46" s="37"/>
      <c r="TIK46" s="37"/>
      <c r="TIL46" s="37"/>
      <c r="TIM46" s="37"/>
      <c r="TIN46" s="37"/>
      <c r="TIO46" s="37"/>
      <c r="TIP46" s="37"/>
      <c r="TIQ46" s="37"/>
      <c r="TIR46" s="37"/>
      <c r="TIS46" s="37"/>
      <c r="TIT46" s="37"/>
      <c r="TIU46" s="37"/>
      <c r="TIV46" s="37"/>
      <c r="TIW46" s="37"/>
      <c r="TIX46" s="37"/>
      <c r="TIY46" s="37"/>
      <c r="TIZ46" s="37"/>
      <c r="TJA46" s="37"/>
      <c r="TJB46" s="37"/>
      <c r="TJC46" s="37"/>
      <c r="TJD46" s="37"/>
      <c r="TJE46" s="37"/>
      <c r="TJF46" s="37"/>
      <c r="TJG46" s="37"/>
      <c r="TJH46" s="37"/>
      <c r="TJI46" s="37"/>
      <c r="TJJ46" s="37"/>
      <c r="TJK46" s="37"/>
      <c r="TJL46" s="37"/>
      <c r="TJM46" s="37"/>
      <c r="TJN46" s="37"/>
      <c r="TJO46" s="37"/>
      <c r="TJP46" s="37"/>
      <c r="TJQ46" s="37"/>
      <c r="TJR46" s="37"/>
      <c r="TJS46" s="37"/>
      <c r="TJT46" s="37"/>
      <c r="TJU46" s="37"/>
      <c r="TJV46" s="37"/>
      <c r="TJW46" s="37"/>
      <c r="TJX46" s="37"/>
      <c r="TJY46" s="37"/>
      <c r="TJZ46" s="37"/>
      <c r="TKA46" s="37"/>
      <c r="TKB46" s="37"/>
      <c r="TKC46" s="37"/>
      <c r="TKD46" s="37"/>
      <c r="TKE46" s="37"/>
      <c r="TKF46" s="37"/>
      <c r="TKG46" s="37"/>
      <c r="TKH46" s="37"/>
      <c r="TKI46" s="37"/>
      <c r="TKJ46" s="37"/>
      <c r="TKK46" s="37"/>
      <c r="TKL46" s="37"/>
      <c r="TKM46" s="37"/>
      <c r="TKN46" s="37"/>
      <c r="TKO46" s="37"/>
      <c r="TKP46" s="37"/>
      <c r="TKQ46" s="37"/>
      <c r="TKR46" s="37"/>
      <c r="TKS46" s="37"/>
      <c r="TKT46" s="37"/>
      <c r="TKU46" s="37"/>
      <c r="TKV46" s="37"/>
      <c r="TKW46" s="37"/>
      <c r="TKX46" s="37"/>
      <c r="TKY46" s="37"/>
      <c r="TKZ46" s="37"/>
      <c r="TLA46" s="37"/>
      <c r="TLB46" s="37"/>
      <c r="TLC46" s="37"/>
      <c r="TLD46" s="37"/>
      <c r="TLE46" s="37"/>
      <c r="TLF46" s="37"/>
      <c r="TLG46" s="37"/>
      <c r="TLH46" s="37"/>
      <c r="TLI46" s="37"/>
      <c r="TLJ46" s="37"/>
      <c r="TLK46" s="37"/>
      <c r="TLL46" s="37"/>
      <c r="TLM46" s="37"/>
      <c r="TLN46" s="37"/>
      <c r="TLO46" s="37"/>
      <c r="TLP46" s="37"/>
      <c r="TLQ46" s="37"/>
      <c r="TLR46" s="37"/>
      <c r="TLS46" s="37"/>
      <c r="TLT46" s="37"/>
      <c r="TLU46" s="37"/>
      <c r="TLV46" s="37"/>
      <c r="TLW46" s="37"/>
      <c r="TLX46" s="37"/>
      <c r="TLY46" s="37"/>
      <c r="TLZ46" s="37"/>
      <c r="TMA46" s="37"/>
      <c r="TMB46" s="37"/>
      <c r="TMC46" s="37"/>
      <c r="TMD46" s="37"/>
      <c r="TME46" s="37"/>
      <c r="TMF46" s="37"/>
      <c r="TMG46" s="37"/>
      <c r="TMH46" s="37"/>
      <c r="TMI46" s="37"/>
      <c r="TMJ46" s="37"/>
      <c r="TMK46" s="37"/>
      <c r="TML46" s="37"/>
      <c r="TMM46" s="37"/>
      <c r="TMN46" s="37"/>
      <c r="TMO46" s="37"/>
      <c r="TMP46" s="37"/>
      <c r="TMQ46" s="37"/>
      <c r="TMR46" s="37"/>
      <c r="TMS46" s="37"/>
      <c r="TMT46" s="37"/>
      <c r="TMU46" s="37"/>
      <c r="TMV46" s="37"/>
      <c r="TMW46" s="37"/>
      <c r="TMX46" s="37"/>
      <c r="TMY46" s="37"/>
      <c r="TMZ46" s="37"/>
      <c r="TNA46" s="37"/>
      <c r="TNB46" s="37"/>
      <c r="TNC46" s="37"/>
      <c r="TND46" s="37"/>
      <c r="TNE46" s="37"/>
      <c r="TNF46" s="37"/>
      <c r="TNG46" s="37"/>
      <c r="TNH46" s="37"/>
      <c r="TNI46" s="37"/>
      <c r="TNJ46" s="37"/>
      <c r="TNK46" s="37"/>
      <c r="TNL46" s="37"/>
      <c r="TNM46" s="37"/>
      <c r="TNN46" s="37"/>
      <c r="TNO46" s="37"/>
      <c r="TNP46" s="37"/>
      <c r="TNQ46" s="37"/>
      <c r="TNR46" s="37"/>
      <c r="TNS46" s="37"/>
      <c r="TNT46" s="37"/>
      <c r="TNU46" s="37"/>
      <c r="TNV46" s="37"/>
      <c r="TNW46" s="37"/>
      <c r="TNX46" s="37"/>
      <c r="TNY46" s="37"/>
      <c r="TNZ46" s="37"/>
      <c r="TOA46" s="37"/>
      <c r="TOB46" s="37"/>
      <c r="TOC46" s="37"/>
      <c r="TOD46" s="37"/>
      <c r="TOE46" s="37"/>
      <c r="TOF46" s="37"/>
      <c r="TOG46" s="37"/>
      <c r="TOH46" s="37"/>
      <c r="TOI46" s="37"/>
      <c r="TOJ46" s="37"/>
      <c r="TOK46" s="37"/>
      <c r="TOL46" s="37"/>
      <c r="TOM46" s="37"/>
      <c r="TON46" s="37"/>
      <c r="TOO46" s="37"/>
      <c r="TOP46" s="37"/>
      <c r="TOQ46" s="37"/>
      <c r="TOR46" s="37"/>
      <c r="TOS46" s="37"/>
      <c r="TOT46" s="37"/>
      <c r="TOU46" s="37"/>
      <c r="TOV46" s="37"/>
      <c r="TOW46" s="37"/>
      <c r="TOX46" s="37"/>
      <c r="TOY46" s="37"/>
      <c r="TOZ46" s="37"/>
      <c r="TPA46" s="37"/>
      <c r="TPB46" s="37"/>
      <c r="TPC46" s="37"/>
      <c r="TPD46" s="37"/>
      <c r="TPE46" s="37"/>
      <c r="TPF46" s="37"/>
      <c r="TPG46" s="37"/>
      <c r="TPH46" s="37"/>
      <c r="TPI46" s="37"/>
      <c r="TPJ46" s="37"/>
      <c r="TPK46" s="37"/>
      <c r="TPL46" s="37"/>
      <c r="TPM46" s="37"/>
      <c r="TPN46" s="37"/>
      <c r="TPO46" s="37"/>
      <c r="TPP46" s="37"/>
      <c r="TPQ46" s="37"/>
      <c r="TPR46" s="37"/>
      <c r="TPS46" s="37"/>
      <c r="TPT46" s="37"/>
      <c r="TPU46" s="37"/>
      <c r="TPV46" s="37"/>
      <c r="TPW46" s="37"/>
      <c r="TPX46" s="37"/>
      <c r="TPY46" s="37"/>
      <c r="TPZ46" s="37"/>
      <c r="TQA46" s="37"/>
      <c r="TQB46" s="37"/>
      <c r="TQC46" s="37"/>
      <c r="TQD46" s="37"/>
      <c r="TQE46" s="37"/>
      <c r="TQF46" s="37"/>
      <c r="TQG46" s="37"/>
      <c r="TQH46" s="37"/>
      <c r="TQI46" s="37"/>
      <c r="TQJ46" s="37"/>
      <c r="TQK46" s="37"/>
      <c r="TQL46" s="37"/>
      <c r="TQM46" s="37"/>
      <c r="TQN46" s="37"/>
      <c r="TQO46" s="37"/>
      <c r="TQP46" s="37"/>
      <c r="TQQ46" s="37"/>
      <c r="TQR46" s="37"/>
      <c r="TQS46" s="37"/>
      <c r="TQT46" s="37"/>
      <c r="TQU46" s="37"/>
      <c r="TQV46" s="37"/>
      <c r="TQW46" s="37"/>
      <c r="TQX46" s="37"/>
      <c r="TQY46" s="37"/>
      <c r="TQZ46" s="37"/>
      <c r="TRA46" s="37"/>
      <c r="TRB46" s="37"/>
      <c r="TRC46" s="37"/>
      <c r="TRD46" s="37"/>
      <c r="TRE46" s="37"/>
      <c r="TRF46" s="37"/>
      <c r="TRG46" s="37"/>
      <c r="TRH46" s="37"/>
      <c r="TRI46" s="37"/>
      <c r="TRJ46" s="37"/>
      <c r="TRK46" s="37"/>
      <c r="TRL46" s="37"/>
      <c r="TRM46" s="37"/>
      <c r="TRN46" s="37"/>
      <c r="TRO46" s="37"/>
      <c r="TRP46" s="37"/>
      <c r="TRQ46" s="37"/>
      <c r="TRR46" s="37"/>
      <c r="TRS46" s="37"/>
      <c r="TRT46" s="37"/>
      <c r="TRU46" s="37"/>
      <c r="TRV46" s="37"/>
      <c r="TRW46" s="37"/>
      <c r="TRX46" s="37"/>
      <c r="TRY46" s="37"/>
      <c r="TRZ46" s="37"/>
      <c r="TSA46" s="37"/>
      <c r="TSB46" s="37"/>
      <c r="TSC46" s="37"/>
      <c r="TSD46" s="37"/>
      <c r="TSE46" s="37"/>
      <c r="TSF46" s="37"/>
      <c r="TSG46" s="37"/>
      <c r="TSH46" s="37"/>
      <c r="TSI46" s="37"/>
      <c r="TSJ46" s="37"/>
      <c r="TSK46" s="37"/>
      <c r="TSL46" s="37"/>
      <c r="TSM46" s="37"/>
      <c r="TSN46" s="37"/>
      <c r="TSO46" s="37"/>
      <c r="TSP46" s="37"/>
      <c r="TSQ46" s="37"/>
      <c r="TSR46" s="37"/>
      <c r="TSS46" s="37"/>
      <c r="TST46" s="37"/>
      <c r="TSU46" s="37"/>
      <c r="TSV46" s="37"/>
      <c r="TSW46" s="37"/>
      <c r="TSX46" s="37"/>
      <c r="TSY46" s="37"/>
      <c r="TSZ46" s="37"/>
      <c r="TTA46" s="37"/>
      <c r="TTB46" s="37"/>
      <c r="TTC46" s="37"/>
      <c r="TTD46" s="37"/>
      <c r="TTE46" s="37"/>
      <c r="TTF46" s="37"/>
      <c r="TTG46" s="37"/>
      <c r="TTH46" s="37"/>
      <c r="TTI46" s="37"/>
      <c r="TTJ46" s="37"/>
      <c r="TTK46" s="37"/>
      <c r="TTL46" s="37"/>
      <c r="TTM46" s="37"/>
      <c r="TTN46" s="37"/>
      <c r="TTO46" s="37"/>
      <c r="TTP46" s="37"/>
      <c r="TTQ46" s="37"/>
      <c r="TTR46" s="37"/>
      <c r="TTS46" s="37"/>
      <c r="TTT46" s="37"/>
      <c r="TTU46" s="37"/>
      <c r="TTV46" s="37"/>
      <c r="TTW46" s="37"/>
      <c r="TTX46" s="37"/>
      <c r="TTY46" s="37"/>
      <c r="TTZ46" s="37"/>
      <c r="TUA46" s="37"/>
      <c r="TUB46" s="37"/>
      <c r="TUC46" s="37"/>
      <c r="TUD46" s="37"/>
      <c r="TUE46" s="37"/>
      <c r="TUF46" s="37"/>
      <c r="TUG46" s="37"/>
      <c r="TUH46" s="37"/>
      <c r="TUI46" s="37"/>
      <c r="TUJ46" s="37"/>
      <c r="TUK46" s="37"/>
      <c r="TUL46" s="37"/>
      <c r="TUM46" s="37"/>
      <c r="TUN46" s="37"/>
      <c r="TUO46" s="37"/>
      <c r="TUP46" s="37"/>
      <c r="TUQ46" s="37"/>
      <c r="TUR46" s="37"/>
      <c r="TUS46" s="37"/>
      <c r="TUT46" s="37"/>
      <c r="TUU46" s="37"/>
      <c r="TUV46" s="37"/>
      <c r="TUW46" s="37"/>
      <c r="TUX46" s="37"/>
      <c r="TUY46" s="37"/>
      <c r="TUZ46" s="37"/>
      <c r="TVA46" s="37"/>
      <c r="TVB46" s="37"/>
      <c r="TVC46" s="37"/>
      <c r="TVD46" s="37"/>
      <c r="TVE46" s="37"/>
      <c r="TVF46" s="37"/>
      <c r="TVG46" s="37"/>
      <c r="TVH46" s="37"/>
      <c r="TVI46" s="37"/>
      <c r="TVJ46" s="37"/>
      <c r="TVK46" s="37"/>
      <c r="TVL46" s="37"/>
      <c r="TVM46" s="37"/>
      <c r="TVN46" s="37"/>
      <c r="TVO46" s="37"/>
      <c r="TVP46" s="37"/>
      <c r="TVQ46" s="37"/>
      <c r="TVR46" s="37"/>
      <c r="TVS46" s="37"/>
      <c r="TVT46" s="37"/>
      <c r="TVU46" s="37"/>
      <c r="TVV46" s="37"/>
      <c r="TVW46" s="37"/>
      <c r="TVX46" s="37"/>
      <c r="TVY46" s="37"/>
      <c r="TVZ46" s="37"/>
      <c r="TWA46" s="37"/>
      <c r="TWB46" s="37"/>
      <c r="TWC46" s="37"/>
      <c r="TWD46" s="37"/>
      <c r="TWE46" s="37"/>
      <c r="TWF46" s="37"/>
      <c r="TWG46" s="37"/>
      <c r="TWH46" s="37"/>
      <c r="TWI46" s="37"/>
      <c r="TWJ46" s="37"/>
      <c r="TWK46" s="37"/>
      <c r="TWL46" s="37"/>
      <c r="TWM46" s="37"/>
      <c r="TWN46" s="37"/>
      <c r="TWO46" s="37"/>
      <c r="TWP46" s="37"/>
      <c r="TWQ46" s="37"/>
      <c r="TWR46" s="37"/>
      <c r="TWS46" s="37"/>
      <c r="TWT46" s="37"/>
      <c r="TWU46" s="37"/>
      <c r="TWV46" s="37"/>
      <c r="TWW46" s="37"/>
      <c r="TWX46" s="37"/>
      <c r="TWY46" s="37"/>
      <c r="TWZ46" s="37"/>
      <c r="TXA46" s="37"/>
      <c r="TXB46" s="37"/>
      <c r="TXC46" s="37"/>
      <c r="TXD46" s="37"/>
      <c r="TXE46" s="37"/>
      <c r="TXF46" s="37"/>
      <c r="TXG46" s="37"/>
      <c r="TXH46" s="37"/>
      <c r="TXI46" s="37"/>
      <c r="TXJ46" s="37"/>
      <c r="TXK46" s="37"/>
      <c r="TXL46" s="37"/>
      <c r="TXM46" s="37"/>
      <c r="TXN46" s="37"/>
      <c r="TXO46" s="37"/>
      <c r="TXP46" s="37"/>
      <c r="TXQ46" s="37"/>
      <c r="TXR46" s="37"/>
      <c r="TXS46" s="37"/>
      <c r="TXT46" s="37"/>
      <c r="TXU46" s="37"/>
      <c r="TXV46" s="37"/>
      <c r="TXW46" s="37"/>
      <c r="TXX46" s="37"/>
      <c r="TXY46" s="37"/>
      <c r="TXZ46" s="37"/>
      <c r="TYA46" s="37"/>
      <c r="TYB46" s="37"/>
      <c r="TYC46" s="37"/>
      <c r="TYD46" s="37"/>
      <c r="TYE46" s="37"/>
      <c r="TYF46" s="37"/>
      <c r="TYG46" s="37"/>
      <c r="TYH46" s="37"/>
      <c r="TYI46" s="37"/>
      <c r="TYJ46" s="37"/>
      <c r="TYK46" s="37"/>
      <c r="TYL46" s="37"/>
      <c r="TYM46" s="37"/>
      <c r="TYN46" s="37"/>
      <c r="TYO46" s="37"/>
      <c r="TYP46" s="37"/>
      <c r="TYQ46" s="37"/>
      <c r="TYR46" s="37"/>
      <c r="TYS46" s="37"/>
      <c r="TYT46" s="37"/>
      <c r="TYU46" s="37"/>
      <c r="TYV46" s="37"/>
      <c r="TYW46" s="37"/>
      <c r="TYX46" s="37"/>
      <c r="TYY46" s="37"/>
      <c r="TYZ46" s="37"/>
      <c r="TZA46" s="37"/>
      <c r="TZB46" s="37"/>
      <c r="TZC46" s="37"/>
      <c r="TZD46" s="37"/>
      <c r="TZE46" s="37"/>
      <c r="TZF46" s="37"/>
      <c r="TZG46" s="37"/>
      <c r="TZH46" s="37"/>
      <c r="TZI46" s="37"/>
      <c r="TZJ46" s="37"/>
      <c r="TZK46" s="37"/>
      <c r="TZL46" s="37"/>
      <c r="TZM46" s="37"/>
      <c r="TZN46" s="37"/>
      <c r="TZO46" s="37"/>
      <c r="TZP46" s="37"/>
      <c r="TZQ46" s="37"/>
      <c r="TZR46" s="37"/>
      <c r="TZS46" s="37"/>
      <c r="TZT46" s="37"/>
      <c r="TZU46" s="37"/>
      <c r="TZV46" s="37"/>
      <c r="TZW46" s="37"/>
      <c r="TZX46" s="37"/>
      <c r="TZY46" s="37"/>
      <c r="TZZ46" s="37"/>
      <c r="UAA46" s="37"/>
      <c r="UAB46" s="37"/>
      <c r="UAC46" s="37"/>
      <c r="UAD46" s="37"/>
      <c r="UAE46" s="37"/>
      <c r="UAF46" s="37"/>
      <c r="UAG46" s="37"/>
      <c r="UAH46" s="37"/>
      <c r="UAI46" s="37"/>
      <c r="UAJ46" s="37"/>
      <c r="UAK46" s="37"/>
      <c r="UAL46" s="37"/>
      <c r="UAM46" s="37"/>
      <c r="UAN46" s="37"/>
      <c r="UAO46" s="37"/>
      <c r="UAP46" s="37"/>
      <c r="UAQ46" s="37"/>
      <c r="UAR46" s="37"/>
      <c r="UAS46" s="37"/>
      <c r="UAT46" s="37"/>
      <c r="UAU46" s="37"/>
      <c r="UAV46" s="37"/>
      <c r="UAW46" s="37"/>
      <c r="UAX46" s="37"/>
      <c r="UAY46" s="37"/>
      <c r="UAZ46" s="37"/>
      <c r="UBA46" s="37"/>
      <c r="UBB46" s="37"/>
      <c r="UBC46" s="37"/>
      <c r="UBD46" s="37"/>
      <c r="UBE46" s="37"/>
      <c r="UBF46" s="37"/>
      <c r="UBG46" s="37"/>
      <c r="UBH46" s="37"/>
      <c r="UBI46" s="37"/>
      <c r="UBJ46" s="37"/>
      <c r="UBK46" s="37"/>
      <c r="UBL46" s="37"/>
      <c r="UBM46" s="37"/>
      <c r="UBN46" s="37"/>
      <c r="UBO46" s="37"/>
      <c r="UBP46" s="37"/>
      <c r="UBQ46" s="37"/>
      <c r="UBR46" s="37"/>
      <c r="UBS46" s="37"/>
      <c r="UBT46" s="37"/>
      <c r="UBU46" s="37"/>
      <c r="UBV46" s="37"/>
      <c r="UBW46" s="37"/>
      <c r="UBX46" s="37"/>
      <c r="UBY46" s="37"/>
      <c r="UBZ46" s="37"/>
      <c r="UCA46" s="37"/>
      <c r="UCB46" s="37"/>
      <c r="UCC46" s="37"/>
      <c r="UCD46" s="37"/>
      <c r="UCE46" s="37"/>
      <c r="UCF46" s="37"/>
      <c r="UCG46" s="37"/>
      <c r="UCH46" s="37"/>
      <c r="UCI46" s="37"/>
      <c r="UCJ46" s="37"/>
      <c r="UCK46" s="37"/>
      <c r="UCL46" s="37"/>
      <c r="UCM46" s="37"/>
      <c r="UCN46" s="37"/>
      <c r="UCO46" s="37"/>
      <c r="UCP46" s="37"/>
      <c r="UCQ46" s="37"/>
      <c r="UCR46" s="37"/>
      <c r="UCS46" s="37"/>
      <c r="UCT46" s="37"/>
      <c r="UCU46" s="37"/>
      <c r="UCV46" s="37"/>
      <c r="UCW46" s="37"/>
      <c r="UCX46" s="37"/>
      <c r="UCY46" s="37"/>
      <c r="UCZ46" s="37"/>
      <c r="UDA46" s="37"/>
      <c r="UDB46" s="37"/>
      <c r="UDC46" s="37"/>
      <c r="UDD46" s="37"/>
      <c r="UDE46" s="37"/>
      <c r="UDF46" s="37"/>
      <c r="UDG46" s="37"/>
      <c r="UDH46" s="37"/>
      <c r="UDI46" s="37"/>
      <c r="UDJ46" s="37"/>
      <c r="UDK46" s="37"/>
      <c r="UDL46" s="37"/>
      <c r="UDM46" s="37"/>
      <c r="UDN46" s="37"/>
      <c r="UDO46" s="37"/>
      <c r="UDP46" s="37"/>
      <c r="UDQ46" s="37"/>
      <c r="UDR46" s="37"/>
      <c r="UDS46" s="37"/>
      <c r="UDT46" s="37"/>
      <c r="UDU46" s="37"/>
      <c r="UDV46" s="37"/>
      <c r="UDW46" s="37"/>
      <c r="UDX46" s="37"/>
      <c r="UDY46" s="37"/>
      <c r="UDZ46" s="37"/>
      <c r="UEA46" s="37"/>
      <c r="UEB46" s="37"/>
      <c r="UEC46" s="37"/>
      <c r="UED46" s="37"/>
      <c r="UEE46" s="37"/>
      <c r="UEF46" s="37"/>
      <c r="UEG46" s="37"/>
      <c r="UEH46" s="37"/>
      <c r="UEI46" s="37"/>
      <c r="UEJ46" s="37"/>
      <c r="UEK46" s="37"/>
      <c r="UEL46" s="37"/>
      <c r="UEM46" s="37"/>
      <c r="UEN46" s="37"/>
      <c r="UEO46" s="37"/>
      <c r="UEP46" s="37"/>
      <c r="UEQ46" s="37"/>
      <c r="UER46" s="37"/>
      <c r="UES46" s="37"/>
      <c r="UET46" s="37"/>
      <c r="UEU46" s="37"/>
      <c r="UEV46" s="37"/>
      <c r="UEW46" s="37"/>
      <c r="UEX46" s="37"/>
      <c r="UEY46" s="37"/>
      <c r="UEZ46" s="37"/>
      <c r="UFA46" s="37"/>
      <c r="UFB46" s="37"/>
      <c r="UFC46" s="37"/>
      <c r="UFD46" s="37"/>
      <c r="UFE46" s="37"/>
      <c r="UFF46" s="37"/>
      <c r="UFG46" s="37"/>
      <c r="UFH46" s="37"/>
      <c r="UFI46" s="37"/>
      <c r="UFJ46" s="37"/>
      <c r="UFK46" s="37"/>
      <c r="UFL46" s="37"/>
      <c r="UFM46" s="37"/>
      <c r="UFN46" s="37"/>
      <c r="UFO46" s="37"/>
      <c r="UFP46" s="37"/>
      <c r="UFQ46" s="37"/>
      <c r="UFR46" s="37"/>
      <c r="UFS46" s="37"/>
      <c r="UFT46" s="37"/>
      <c r="UFU46" s="37"/>
      <c r="UFV46" s="37"/>
      <c r="UFW46" s="37"/>
      <c r="UFX46" s="37"/>
      <c r="UFY46" s="37"/>
      <c r="UFZ46" s="37"/>
      <c r="UGA46" s="37"/>
      <c r="UGB46" s="37"/>
      <c r="UGC46" s="37"/>
      <c r="UGD46" s="37"/>
      <c r="UGE46" s="37"/>
      <c r="UGF46" s="37"/>
      <c r="UGG46" s="37"/>
      <c r="UGH46" s="37"/>
      <c r="UGI46" s="37"/>
      <c r="UGJ46" s="37"/>
      <c r="UGK46" s="37"/>
      <c r="UGL46" s="37"/>
      <c r="UGM46" s="37"/>
      <c r="UGN46" s="37"/>
      <c r="UGO46" s="37"/>
      <c r="UGP46" s="37"/>
      <c r="UGQ46" s="37"/>
      <c r="UGR46" s="37"/>
      <c r="UGS46" s="37"/>
      <c r="UGT46" s="37"/>
      <c r="UGU46" s="37"/>
      <c r="UGV46" s="37"/>
      <c r="UGW46" s="37"/>
      <c r="UGX46" s="37"/>
      <c r="UGY46" s="37"/>
      <c r="UGZ46" s="37"/>
      <c r="UHA46" s="37"/>
      <c r="UHB46" s="37"/>
      <c r="UHC46" s="37"/>
      <c r="UHD46" s="37"/>
      <c r="UHE46" s="37"/>
      <c r="UHF46" s="37"/>
      <c r="UHG46" s="37"/>
      <c r="UHH46" s="37"/>
      <c r="UHI46" s="37"/>
      <c r="UHJ46" s="37"/>
      <c r="UHK46" s="37"/>
      <c r="UHL46" s="37"/>
      <c r="UHM46" s="37"/>
      <c r="UHN46" s="37"/>
      <c r="UHO46" s="37"/>
      <c r="UHP46" s="37"/>
      <c r="UHQ46" s="37"/>
      <c r="UHR46" s="37"/>
      <c r="UHS46" s="37"/>
      <c r="UHT46" s="37"/>
      <c r="UHU46" s="37"/>
      <c r="UHV46" s="37"/>
      <c r="UHW46" s="37"/>
      <c r="UHX46" s="37"/>
      <c r="UHY46" s="37"/>
      <c r="UHZ46" s="37"/>
      <c r="UIA46" s="37"/>
      <c r="UIB46" s="37"/>
      <c r="UIC46" s="37"/>
      <c r="UID46" s="37"/>
      <c r="UIE46" s="37"/>
      <c r="UIF46" s="37"/>
      <c r="UIG46" s="37"/>
      <c r="UIH46" s="37"/>
      <c r="UII46" s="37"/>
      <c r="UIJ46" s="37"/>
      <c r="UIK46" s="37"/>
      <c r="UIL46" s="37"/>
      <c r="UIM46" s="37"/>
      <c r="UIN46" s="37"/>
      <c r="UIO46" s="37"/>
      <c r="UIP46" s="37"/>
      <c r="UIQ46" s="37"/>
      <c r="UIR46" s="37"/>
      <c r="UIS46" s="37"/>
      <c r="UIT46" s="37"/>
      <c r="UIU46" s="37"/>
      <c r="UIV46" s="37"/>
      <c r="UIW46" s="37"/>
      <c r="UIX46" s="37"/>
      <c r="UIY46" s="37"/>
      <c r="UIZ46" s="37"/>
      <c r="UJA46" s="37"/>
      <c r="UJB46" s="37"/>
      <c r="UJC46" s="37"/>
      <c r="UJD46" s="37"/>
      <c r="UJE46" s="37"/>
      <c r="UJF46" s="37"/>
      <c r="UJG46" s="37"/>
      <c r="UJH46" s="37"/>
      <c r="UJI46" s="37"/>
      <c r="UJJ46" s="37"/>
      <c r="UJK46" s="37"/>
      <c r="UJL46" s="37"/>
      <c r="UJM46" s="37"/>
      <c r="UJN46" s="37"/>
      <c r="UJO46" s="37"/>
      <c r="UJP46" s="37"/>
      <c r="UJQ46" s="37"/>
      <c r="UJR46" s="37"/>
      <c r="UJS46" s="37"/>
      <c r="UJT46" s="37"/>
      <c r="UJU46" s="37"/>
      <c r="UJV46" s="37"/>
      <c r="UJW46" s="37"/>
      <c r="UJX46" s="37"/>
      <c r="UJY46" s="37"/>
      <c r="UJZ46" s="37"/>
      <c r="UKA46" s="37"/>
      <c r="UKB46" s="37"/>
      <c r="UKC46" s="37"/>
      <c r="UKD46" s="37"/>
      <c r="UKE46" s="37"/>
      <c r="UKF46" s="37"/>
      <c r="UKG46" s="37"/>
      <c r="UKH46" s="37"/>
      <c r="UKI46" s="37"/>
      <c r="UKJ46" s="37"/>
      <c r="UKK46" s="37"/>
      <c r="UKL46" s="37"/>
      <c r="UKM46" s="37"/>
      <c r="UKN46" s="37"/>
      <c r="UKO46" s="37"/>
      <c r="UKP46" s="37"/>
      <c r="UKQ46" s="37"/>
      <c r="UKR46" s="37"/>
      <c r="UKS46" s="37"/>
      <c r="UKT46" s="37"/>
      <c r="UKU46" s="37"/>
      <c r="UKV46" s="37"/>
      <c r="UKW46" s="37"/>
      <c r="UKX46" s="37"/>
      <c r="UKY46" s="37"/>
      <c r="UKZ46" s="37"/>
      <c r="ULA46" s="37"/>
      <c r="ULB46" s="37"/>
      <c r="ULC46" s="37"/>
      <c r="ULD46" s="37"/>
      <c r="ULE46" s="37"/>
      <c r="ULF46" s="37"/>
      <c r="ULG46" s="37"/>
      <c r="ULH46" s="37"/>
      <c r="ULI46" s="37"/>
      <c r="ULJ46" s="37"/>
      <c r="ULK46" s="37"/>
      <c r="ULL46" s="37"/>
      <c r="ULM46" s="37"/>
      <c r="ULN46" s="37"/>
      <c r="ULO46" s="37"/>
      <c r="ULP46" s="37"/>
      <c r="ULQ46" s="37"/>
      <c r="ULR46" s="37"/>
      <c r="ULS46" s="37"/>
      <c r="ULT46" s="37"/>
      <c r="ULU46" s="37"/>
      <c r="ULV46" s="37"/>
      <c r="ULW46" s="37"/>
      <c r="ULX46" s="37"/>
      <c r="ULY46" s="37"/>
      <c r="ULZ46" s="37"/>
      <c r="UMA46" s="37"/>
      <c r="UMB46" s="37"/>
      <c r="UMC46" s="37"/>
      <c r="UMD46" s="37"/>
      <c r="UME46" s="37"/>
      <c r="UMF46" s="37"/>
      <c r="UMG46" s="37"/>
      <c r="UMH46" s="37"/>
      <c r="UMI46" s="37"/>
      <c r="UMJ46" s="37"/>
      <c r="UMK46" s="37"/>
      <c r="UML46" s="37"/>
      <c r="UMM46" s="37"/>
      <c r="UMN46" s="37"/>
      <c r="UMO46" s="37"/>
      <c r="UMP46" s="37"/>
      <c r="UMQ46" s="37"/>
      <c r="UMR46" s="37"/>
      <c r="UMS46" s="37"/>
      <c r="UMT46" s="37"/>
      <c r="UMU46" s="37"/>
      <c r="UMV46" s="37"/>
      <c r="UMW46" s="37"/>
      <c r="UMX46" s="37"/>
      <c r="UMY46" s="37"/>
      <c r="UMZ46" s="37"/>
      <c r="UNA46" s="37"/>
      <c r="UNB46" s="37"/>
      <c r="UNC46" s="37"/>
      <c r="UND46" s="37"/>
      <c r="UNE46" s="37"/>
      <c r="UNF46" s="37"/>
      <c r="UNG46" s="37"/>
      <c r="UNH46" s="37"/>
      <c r="UNI46" s="37"/>
      <c r="UNJ46" s="37"/>
      <c r="UNK46" s="37"/>
      <c r="UNL46" s="37"/>
      <c r="UNM46" s="37"/>
      <c r="UNN46" s="37"/>
      <c r="UNO46" s="37"/>
      <c r="UNP46" s="37"/>
      <c r="UNQ46" s="37"/>
      <c r="UNR46" s="37"/>
      <c r="UNS46" s="37"/>
      <c r="UNT46" s="37"/>
      <c r="UNU46" s="37"/>
      <c r="UNV46" s="37"/>
      <c r="UNW46" s="37"/>
      <c r="UNX46" s="37"/>
      <c r="UNY46" s="37"/>
      <c r="UNZ46" s="37"/>
      <c r="UOA46" s="37"/>
      <c r="UOB46" s="37"/>
      <c r="UOC46" s="37"/>
      <c r="UOD46" s="37"/>
      <c r="UOE46" s="37"/>
      <c r="UOF46" s="37"/>
      <c r="UOG46" s="37"/>
      <c r="UOH46" s="37"/>
      <c r="UOI46" s="37"/>
      <c r="UOJ46" s="37"/>
      <c r="UOK46" s="37"/>
      <c r="UOL46" s="37"/>
      <c r="UOM46" s="37"/>
      <c r="UON46" s="37"/>
      <c r="UOO46" s="37"/>
      <c r="UOP46" s="37"/>
      <c r="UOQ46" s="37"/>
      <c r="UOR46" s="37"/>
      <c r="UOS46" s="37"/>
      <c r="UOT46" s="37"/>
      <c r="UOU46" s="37"/>
      <c r="UOV46" s="37"/>
      <c r="UOW46" s="37"/>
      <c r="UOX46" s="37"/>
      <c r="UOY46" s="37"/>
      <c r="UOZ46" s="37"/>
      <c r="UPA46" s="37"/>
      <c r="UPB46" s="37"/>
      <c r="UPC46" s="37"/>
      <c r="UPD46" s="37"/>
      <c r="UPE46" s="37"/>
      <c r="UPF46" s="37"/>
      <c r="UPG46" s="37"/>
      <c r="UPH46" s="37"/>
      <c r="UPI46" s="37"/>
      <c r="UPJ46" s="37"/>
      <c r="UPK46" s="37"/>
      <c r="UPL46" s="37"/>
      <c r="UPM46" s="37"/>
      <c r="UPN46" s="37"/>
      <c r="UPO46" s="37"/>
      <c r="UPP46" s="37"/>
      <c r="UPQ46" s="37"/>
      <c r="UPR46" s="37"/>
      <c r="UPS46" s="37"/>
      <c r="UPT46" s="37"/>
      <c r="UPU46" s="37"/>
      <c r="UPV46" s="37"/>
      <c r="UPW46" s="37"/>
      <c r="UPX46" s="37"/>
      <c r="UPY46" s="37"/>
      <c r="UPZ46" s="37"/>
      <c r="UQA46" s="37"/>
      <c r="UQB46" s="37"/>
      <c r="UQC46" s="37"/>
      <c r="UQD46" s="37"/>
      <c r="UQE46" s="37"/>
      <c r="UQF46" s="37"/>
      <c r="UQG46" s="37"/>
      <c r="UQH46" s="37"/>
      <c r="UQI46" s="37"/>
      <c r="UQJ46" s="37"/>
      <c r="UQK46" s="37"/>
      <c r="UQL46" s="37"/>
      <c r="UQM46" s="37"/>
      <c r="UQN46" s="37"/>
      <c r="UQO46" s="37"/>
      <c r="UQP46" s="37"/>
      <c r="UQQ46" s="37"/>
      <c r="UQR46" s="37"/>
      <c r="UQS46" s="37"/>
      <c r="UQT46" s="37"/>
      <c r="UQU46" s="37"/>
      <c r="UQV46" s="37"/>
      <c r="UQW46" s="37"/>
      <c r="UQX46" s="37"/>
      <c r="UQY46" s="37"/>
      <c r="UQZ46" s="37"/>
      <c r="URA46" s="37"/>
      <c r="URB46" s="37"/>
      <c r="URC46" s="37"/>
      <c r="URD46" s="37"/>
      <c r="URE46" s="37"/>
      <c r="URF46" s="37"/>
      <c r="URG46" s="37"/>
      <c r="URH46" s="37"/>
      <c r="URI46" s="37"/>
      <c r="URJ46" s="37"/>
      <c r="URK46" s="37"/>
      <c r="URL46" s="37"/>
      <c r="URM46" s="37"/>
      <c r="URN46" s="37"/>
      <c r="URO46" s="37"/>
      <c r="URP46" s="37"/>
      <c r="URQ46" s="37"/>
      <c r="URR46" s="37"/>
      <c r="URS46" s="37"/>
      <c r="URT46" s="37"/>
      <c r="URU46" s="37"/>
      <c r="URV46" s="37"/>
      <c r="URW46" s="37"/>
      <c r="URX46" s="37"/>
      <c r="URY46" s="37"/>
      <c r="URZ46" s="37"/>
      <c r="USA46" s="37"/>
      <c r="USB46" s="37"/>
      <c r="USC46" s="37"/>
      <c r="USD46" s="37"/>
      <c r="USE46" s="37"/>
      <c r="USF46" s="37"/>
      <c r="USG46" s="37"/>
      <c r="USH46" s="37"/>
      <c r="USI46" s="37"/>
      <c r="USJ46" s="37"/>
      <c r="USK46" s="37"/>
      <c r="USL46" s="37"/>
      <c r="USM46" s="37"/>
      <c r="USN46" s="37"/>
      <c r="USO46" s="37"/>
      <c r="USP46" s="37"/>
      <c r="USQ46" s="37"/>
      <c r="USR46" s="37"/>
      <c r="USS46" s="37"/>
      <c r="UST46" s="37"/>
      <c r="USU46" s="37"/>
      <c r="USV46" s="37"/>
      <c r="USW46" s="37"/>
      <c r="USX46" s="37"/>
      <c r="USY46" s="37"/>
      <c r="USZ46" s="37"/>
      <c r="UTA46" s="37"/>
      <c r="UTB46" s="37"/>
      <c r="UTC46" s="37"/>
      <c r="UTD46" s="37"/>
      <c r="UTE46" s="37"/>
      <c r="UTF46" s="37"/>
      <c r="UTG46" s="37"/>
      <c r="UTH46" s="37"/>
      <c r="UTI46" s="37"/>
      <c r="UTJ46" s="37"/>
      <c r="UTK46" s="37"/>
      <c r="UTL46" s="37"/>
      <c r="UTM46" s="37"/>
      <c r="UTN46" s="37"/>
      <c r="UTO46" s="37"/>
      <c r="UTP46" s="37"/>
      <c r="UTQ46" s="37"/>
      <c r="UTR46" s="37"/>
      <c r="UTS46" s="37"/>
      <c r="UTT46" s="37"/>
      <c r="UTU46" s="37"/>
      <c r="UTV46" s="37"/>
      <c r="UTW46" s="37"/>
      <c r="UTX46" s="37"/>
      <c r="UTY46" s="37"/>
      <c r="UTZ46" s="37"/>
      <c r="UUA46" s="37"/>
      <c r="UUB46" s="37"/>
      <c r="UUC46" s="37"/>
      <c r="UUD46" s="37"/>
      <c r="UUE46" s="37"/>
      <c r="UUF46" s="37"/>
      <c r="UUG46" s="37"/>
      <c r="UUH46" s="37"/>
      <c r="UUI46" s="37"/>
      <c r="UUJ46" s="37"/>
      <c r="UUK46" s="37"/>
      <c r="UUL46" s="37"/>
      <c r="UUM46" s="37"/>
      <c r="UUN46" s="37"/>
      <c r="UUO46" s="37"/>
      <c r="UUP46" s="37"/>
      <c r="UUQ46" s="37"/>
      <c r="UUR46" s="37"/>
      <c r="UUS46" s="37"/>
      <c r="UUT46" s="37"/>
      <c r="UUU46" s="37"/>
      <c r="UUV46" s="37"/>
      <c r="UUW46" s="37"/>
      <c r="UUX46" s="37"/>
      <c r="UUY46" s="37"/>
      <c r="UUZ46" s="37"/>
      <c r="UVA46" s="37"/>
      <c r="UVB46" s="37"/>
      <c r="UVC46" s="37"/>
      <c r="UVD46" s="37"/>
      <c r="UVE46" s="37"/>
      <c r="UVF46" s="37"/>
      <c r="UVG46" s="37"/>
      <c r="UVH46" s="37"/>
      <c r="UVI46" s="37"/>
      <c r="UVJ46" s="37"/>
      <c r="UVK46" s="37"/>
      <c r="UVL46" s="37"/>
      <c r="UVM46" s="37"/>
      <c r="UVN46" s="37"/>
      <c r="UVO46" s="37"/>
      <c r="UVP46" s="37"/>
      <c r="UVQ46" s="37"/>
      <c r="UVR46" s="37"/>
      <c r="UVS46" s="37"/>
      <c r="UVT46" s="37"/>
      <c r="UVU46" s="37"/>
      <c r="UVV46" s="37"/>
      <c r="UVW46" s="37"/>
      <c r="UVX46" s="37"/>
      <c r="UVY46" s="37"/>
      <c r="UVZ46" s="37"/>
      <c r="UWA46" s="37"/>
      <c r="UWB46" s="37"/>
      <c r="UWC46" s="37"/>
      <c r="UWD46" s="37"/>
      <c r="UWE46" s="37"/>
      <c r="UWF46" s="37"/>
      <c r="UWG46" s="37"/>
      <c r="UWH46" s="37"/>
      <c r="UWI46" s="37"/>
      <c r="UWJ46" s="37"/>
      <c r="UWK46" s="37"/>
      <c r="UWL46" s="37"/>
      <c r="UWM46" s="37"/>
      <c r="UWN46" s="37"/>
      <c r="UWO46" s="37"/>
      <c r="UWP46" s="37"/>
      <c r="UWQ46" s="37"/>
      <c r="UWR46" s="37"/>
      <c r="UWS46" s="37"/>
      <c r="UWT46" s="37"/>
      <c r="UWU46" s="37"/>
      <c r="UWV46" s="37"/>
      <c r="UWW46" s="37"/>
      <c r="UWX46" s="37"/>
      <c r="UWY46" s="37"/>
      <c r="UWZ46" s="37"/>
      <c r="UXA46" s="37"/>
      <c r="UXB46" s="37"/>
      <c r="UXC46" s="37"/>
      <c r="UXD46" s="37"/>
      <c r="UXE46" s="37"/>
      <c r="UXF46" s="37"/>
      <c r="UXG46" s="37"/>
      <c r="UXH46" s="37"/>
      <c r="UXI46" s="37"/>
      <c r="UXJ46" s="37"/>
      <c r="UXK46" s="37"/>
      <c r="UXL46" s="37"/>
      <c r="UXM46" s="37"/>
      <c r="UXN46" s="37"/>
      <c r="UXO46" s="37"/>
      <c r="UXP46" s="37"/>
      <c r="UXQ46" s="37"/>
      <c r="UXR46" s="37"/>
      <c r="UXS46" s="37"/>
      <c r="UXT46" s="37"/>
      <c r="UXU46" s="37"/>
      <c r="UXV46" s="37"/>
      <c r="UXW46" s="37"/>
      <c r="UXX46" s="37"/>
      <c r="UXY46" s="37"/>
      <c r="UXZ46" s="37"/>
      <c r="UYA46" s="37"/>
      <c r="UYB46" s="37"/>
      <c r="UYC46" s="37"/>
      <c r="UYD46" s="37"/>
      <c r="UYE46" s="37"/>
      <c r="UYF46" s="37"/>
      <c r="UYG46" s="37"/>
      <c r="UYH46" s="37"/>
      <c r="UYI46" s="37"/>
      <c r="UYJ46" s="37"/>
      <c r="UYK46" s="37"/>
      <c r="UYL46" s="37"/>
      <c r="UYM46" s="37"/>
      <c r="UYN46" s="37"/>
      <c r="UYO46" s="37"/>
      <c r="UYP46" s="37"/>
      <c r="UYQ46" s="37"/>
      <c r="UYR46" s="37"/>
      <c r="UYS46" s="37"/>
      <c r="UYT46" s="37"/>
      <c r="UYU46" s="37"/>
      <c r="UYV46" s="37"/>
      <c r="UYW46" s="37"/>
      <c r="UYX46" s="37"/>
      <c r="UYY46" s="37"/>
      <c r="UYZ46" s="37"/>
      <c r="UZA46" s="37"/>
      <c r="UZB46" s="37"/>
      <c r="UZC46" s="37"/>
      <c r="UZD46" s="37"/>
      <c r="UZE46" s="37"/>
      <c r="UZF46" s="37"/>
      <c r="UZG46" s="37"/>
      <c r="UZH46" s="37"/>
      <c r="UZI46" s="37"/>
      <c r="UZJ46" s="37"/>
      <c r="UZK46" s="37"/>
      <c r="UZL46" s="37"/>
      <c r="UZM46" s="37"/>
      <c r="UZN46" s="37"/>
      <c r="UZO46" s="37"/>
      <c r="UZP46" s="37"/>
      <c r="UZQ46" s="37"/>
      <c r="UZR46" s="37"/>
      <c r="UZS46" s="37"/>
      <c r="UZT46" s="37"/>
      <c r="UZU46" s="37"/>
      <c r="UZV46" s="37"/>
      <c r="UZW46" s="37"/>
      <c r="UZX46" s="37"/>
      <c r="UZY46" s="37"/>
      <c r="UZZ46" s="37"/>
      <c r="VAA46" s="37"/>
      <c r="VAB46" s="37"/>
      <c r="VAC46" s="37"/>
      <c r="VAD46" s="37"/>
      <c r="VAE46" s="37"/>
      <c r="VAF46" s="37"/>
      <c r="VAG46" s="37"/>
      <c r="VAH46" s="37"/>
      <c r="VAI46" s="37"/>
      <c r="VAJ46" s="37"/>
      <c r="VAK46" s="37"/>
      <c r="VAL46" s="37"/>
      <c r="VAM46" s="37"/>
      <c r="VAN46" s="37"/>
      <c r="VAO46" s="37"/>
      <c r="VAP46" s="37"/>
      <c r="VAQ46" s="37"/>
      <c r="VAR46" s="37"/>
      <c r="VAS46" s="37"/>
      <c r="VAT46" s="37"/>
      <c r="VAU46" s="37"/>
      <c r="VAV46" s="37"/>
      <c r="VAW46" s="37"/>
      <c r="VAX46" s="37"/>
      <c r="VAY46" s="37"/>
      <c r="VAZ46" s="37"/>
      <c r="VBA46" s="37"/>
      <c r="VBB46" s="37"/>
      <c r="VBC46" s="37"/>
      <c r="VBD46" s="37"/>
      <c r="VBE46" s="37"/>
      <c r="VBF46" s="37"/>
      <c r="VBG46" s="37"/>
      <c r="VBH46" s="37"/>
      <c r="VBI46" s="37"/>
      <c r="VBJ46" s="37"/>
      <c r="VBK46" s="37"/>
      <c r="VBL46" s="37"/>
      <c r="VBM46" s="37"/>
      <c r="VBN46" s="37"/>
      <c r="VBO46" s="37"/>
      <c r="VBP46" s="37"/>
      <c r="VBQ46" s="37"/>
      <c r="VBR46" s="37"/>
      <c r="VBS46" s="37"/>
      <c r="VBT46" s="37"/>
      <c r="VBU46" s="37"/>
      <c r="VBV46" s="37"/>
      <c r="VBW46" s="37"/>
      <c r="VBX46" s="37"/>
      <c r="VBY46" s="37"/>
      <c r="VBZ46" s="37"/>
      <c r="VCA46" s="37"/>
      <c r="VCB46" s="37"/>
      <c r="VCC46" s="37"/>
      <c r="VCD46" s="37"/>
      <c r="VCE46" s="37"/>
      <c r="VCF46" s="37"/>
      <c r="VCG46" s="37"/>
      <c r="VCH46" s="37"/>
      <c r="VCI46" s="37"/>
      <c r="VCJ46" s="37"/>
      <c r="VCK46" s="37"/>
      <c r="VCL46" s="37"/>
      <c r="VCM46" s="37"/>
      <c r="VCN46" s="37"/>
      <c r="VCO46" s="37"/>
      <c r="VCP46" s="37"/>
      <c r="VCQ46" s="37"/>
      <c r="VCR46" s="37"/>
      <c r="VCS46" s="37"/>
      <c r="VCT46" s="37"/>
      <c r="VCU46" s="37"/>
      <c r="VCV46" s="37"/>
      <c r="VCW46" s="37"/>
      <c r="VCX46" s="37"/>
      <c r="VCY46" s="37"/>
      <c r="VCZ46" s="37"/>
      <c r="VDA46" s="37"/>
      <c r="VDB46" s="37"/>
      <c r="VDC46" s="37"/>
      <c r="VDD46" s="37"/>
      <c r="VDE46" s="37"/>
      <c r="VDF46" s="37"/>
      <c r="VDG46" s="37"/>
      <c r="VDH46" s="37"/>
      <c r="VDI46" s="37"/>
      <c r="VDJ46" s="37"/>
      <c r="VDK46" s="37"/>
      <c r="VDL46" s="37"/>
      <c r="VDM46" s="37"/>
      <c r="VDN46" s="37"/>
      <c r="VDO46" s="37"/>
      <c r="VDP46" s="37"/>
      <c r="VDQ46" s="37"/>
      <c r="VDR46" s="37"/>
      <c r="VDS46" s="37"/>
      <c r="VDT46" s="37"/>
      <c r="VDU46" s="37"/>
      <c r="VDV46" s="37"/>
      <c r="VDW46" s="37"/>
      <c r="VDX46" s="37"/>
      <c r="VDY46" s="37"/>
      <c r="VDZ46" s="37"/>
      <c r="VEA46" s="37"/>
      <c r="VEB46" s="37"/>
      <c r="VEC46" s="37"/>
      <c r="VED46" s="37"/>
      <c r="VEE46" s="37"/>
      <c r="VEF46" s="37"/>
      <c r="VEG46" s="37"/>
      <c r="VEH46" s="37"/>
      <c r="VEI46" s="37"/>
      <c r="VEJ46" s="37"/>
      <c r="VEK46" s="37"/>
      <c r="VEL46" s="37"/>
      <c r="VEM46" s="37"/>
      <c r="VEN46" s="37"/>
      <c r="VEO46" s="37"/>
      <c r="VEP46" s="37"/>
      <c r="VEQ46" s="37"/>
      <c r="VER46" s="37"/>
      <c r="VES46" s="37"/>
      <c r="VET46" s="37"/>
      <c r="VEU46" s="37"/>
      <c r="VEV46" s="37"/>
      <c r="VEW46" s="37"/>
      <c r="VEX46" s="37"/>
      <c r="VEY46" s="37"/>
      <c r="VEZ46" s="37"/>
      <c r="VFA46" s="37"/>
      <c r="VFB46" s="37"/>
      <c r="VFC46" s="37"/>
      <c r="VFD46" s="37"/>
      <c r="VFE46" s="37"/>
      <c r="VFF46" s="37"/>
      <c r="VFG46" s="37"/>
      <c r="VFH46" s="37"/>
      <c r="VFI46" s="37"/>
      <c r="VFJ46" s="37"/>
      <c r="VFK46" s="37"/>
      <c r="VFL46" s="37"/>
      <c r="VFM46" s="37"/>
      <c r="VFN46" s="37"/>
      <c r="VFO46" s="37"/>
      <c r="VFP46" s="37"/>
      <c r="VFQ46" s="37"/>
      <c r="VFR46" s="37"/>
      <c r="VFS46" s="37"/>
      <c r="VFT46" s="37"/>
      <c r="VFU46" s="37"/>
      <c r="VFV46" s="37"/>
      <c r="VFW46" s="37"/>
      <c r="VFX46" s="37"/>
      <c r="VFY46" s="37"/>
      <c r="VFZ46" s="37"/>
      <c r="VGA46" s="37"/>
      <c r="VGB46" s="37"/>
      <c r="VGC46" s="37"/>
      <c r="VGD46" s="37"/>
      <c r="VGE46" s="37"/>
      <c r="VGF46" s="37"/>
      <c r="VGG46" s="37"/>
      <c r="VGH46" s="37"/>
      <c r="VGI46" s="37"/>
      <c r="VGJ46" s="37"/>
      <c r="VGK46" s="37"/>
      <c r="VGL46" s="37"/>
      <c r="VGM46" s="37"/>
      <c r="VGN46" s="37"/>
      <c r="VGO46" s="37"/>
      <c r="VGP46" s="37"/>
      <c r="VGQ46" s="37"/>
      <c r="VGR46" s="37"/>
      <c r="VGS46" s="37"/>
      <c r="VGT46" s="37"/>
      <c r="VGU46" s="37"/>
      <c r="VGV46" s="37"/>
      <c r="VGW46" s="37"/>
      <c r="VGX46" s="37"/>
      <c r="VGY46" s="37"/>
      <c r="VGZ46" s="37"/>
      <c r="VHA46" s="37"/>
      <c r="VHB46" s="37"/>
      <c r="VHC46" s="37"/>
      <c r="VHD46" s="37"/>
      <c r="VHE46" s="37"/>
      <c r="VHF46" s="37"/>
      <c r="VHG46" s="37"/>
      <c r="VHH46" s="37"/>
      <c r="VHI46" s="37"/>
      <c r="VHJ46" s="37"/>
      <c r="VHK46" s="37"/>
      <c r="VHL46" s="37"/>
      <c r="VHM46" s="37"/>
      <c r="VHN46" s="37"/>
      <c r="VHO46" s="37"/>
      <c r="VHP46" s="37"/>
      <c r="VHQ46" s="37"/>
      <c r="VHR46" s="37"/>
      <c r="VHS46" s="37"/>
      <c r="VHT46" s="37"/>
      <c r="VHU46" s="37"/>
      <c r="VHV46" s="37"/>
      <c r="VHW46" s="37"/>
      <c r="VHX46" s="37"/>
      <c r="VHY46" s="37"/>
      <c r="VHZ46" s="37"/>
      <c r="VIA46" s="37"/>
      <c r="VIB46" s="37"/>
      <c r="VIC46" s="37"/>
      <c r="VID46" s="37"/>
      <c r="VIE46" s="37"/>
      <c r="VIF46" s="37"/>
      <c r="VIG46" s="37"/>
      <c r="VIH46" s="37"/>
      <c r="VII46" s="37"/>
      <c r="VIJ46" s="37"/>
      <c r="VIK46" s="37"/>
      <c r="VIL46" s="37"/>
      <c r="VIM46" s="37"/>
      <c r="VIN46" s="37"/>
      <c r="VIO46" s="37"/>
      <c r="VIP46" s="37"/>
      <c r="VIQ46" s="37"/>
      <c r="VIR46" s="37"/>
      <c r="VIS46" s="37"/>
      <c r="VIT46" s="37"/>
      <c r="VIU46" s="37"/>
      <c r="VIV46" s="37"/>
      <c r="VIW46" s="37"/>
      <c r="VIX46" s="37"/>
      <c r="VIY46" s="37"/>
      <c r="VIZ46" s="37"/>
      <c r="VJA46" s="37"/>
      <c r="VJB46" s="37"/>
      <c r="VJC46" s="37"/>
      <c r="VJD46" s="37"/>
      <c r="VJE46" s="37"/>
      <c r="VJF46" s="37"/>
      <c r="VJG46" s="37"/>
      <c r="VJH46" s="37"/>
      <c r="VJI46" s="37"/>
      <c r="VJJ46" s="37"/>
      <c r="VJK46" s="37"/>
      <c r="VJL46" s="37"/>
      <c r="VJM46" s="37"/>
      <c r="VJN46" s="37"/>
      <c r="VJO46" s="37"/>
      <c r="VJP46" s="37"/>
      <c r="VJQ46" s="37"/>
      <c r="VJR46" s="37"/>
      <c r="VJS46" s="37"/>
      <c r="VJT46" s="37"/>
      <c r="VJU46" s="37"/>
      <c r="VJV46" s="37"/>
      <c r="VJW46" s="37"/>
      <c r="VJX46" s="37"/>
      <c r="VJY46" s="37"/>
      <c r="VJZ46" s="37"/>
      <c r="VKA46" s="37"/>
      <c r="VKB46" s="37"/>
      <c r="VKC46" s="37"/>
      <c r="VKD46" s="37"/>
      <c r="VKE46" s="37"/>
      <c r="VKF46" s="37"/>
      <c r="VKG46" s="37"/>
      <c r="VKH46" s="37"/>
      <c r="VKI46" s="37"/>
      <c r="VKJ46" s="37"/>
      <c r="VKK46" s="37"/>
      <c r="VKL46" s="37"/>
      <c r="VKM46" s="37"/>
      <c r="VKN46" s="37"/>
      <c r="VKO46" s="37"/>
      <c r="VKP46" s="37"/>
      <c r="VKQ46" s="37"/>
      <c r="VKR46" s="37"/>
      <c r="VKS46" s="37"/>
      <c r="VKT46" s="37"/>
      <c r="VKU46" s="37"/>
      <c r="VKV46" s="37"/>
      <c r="VKW46" s="37"/>
      <c r="VKX46" s="37"/>
      <c r="VKY46" s="37"/>
      <c r="VKZ46" s="37"/>
      <c r="VLA46" s="37"/>
      <c r="VLB46" s="37"/>
      <c r="VLC46" s="37"/>
      <c r="VLD46" s="37"/>
      <c r="VLE46" s="37"/>
      <c r="VLF46" s="37"/>
      <c r="VLG46" s="37"/>
      <c r="VLH46" s="37"/>
      <c r="VLI46" s="37"/>
      <c r="VLJ46" s="37"/>
      <c r="VLK46" s="37"/>
      <c r="VLL46" s="37"/>
      <c r="VLM46" s="37"/>
      <c r="VLN46" s="37"/>
      <c r="VLO46" s="37"/>
      <c r="VLP46" s="37"/>
      <c r="VLQ46" s="37"/>
      <c r="VLR46" s="37"/>
      <c r="VLS46" s="37"/>
      <c r="VLT46" s="37"/>
      <c r="VLU46" s="37"/>
      <c r="VLV46" s="37"/>
      <c r="VLW46" s="37"/>
      <c r="VLX46" s="37"/>
      <c r="VLY46" s="37"/>
      <c r="VLZ46" s="37"/>
      <c r="VMA46" s="37"/>
      <c r="VMB46" s="37"/>
      <c r="VMC46" s="37"/>
      <c r="VMD46" s="37"/>
      <c r="VME46" s="37"/>
      <c r="VMF46" s="37"/>
      <c r="VMG46" s="37"/>
      <c r="VMH46" s="37"/>
      <c r="VMI46" s="37"/>
      <c r="VMJ46" s="37"/>
      <c r="VMK46" s="37"/>
      <c r="VML46" s="37"/>
      <c r="VMM46" s="37"/>
      <c r="VMN46" s="37"/>
      <c r="VMO46" s="37"/>
      <c r="VMP46" s="37"/>
      <c r="VMQ46" s="37"/>
      <c r="VMR46" s="37"/>
      <c r="VMS46" s="37"/>
      <c r="VMT46" s="37"/>
      <c r="VMU46" s="37"/>
      <c r="VMV46" s="37"/>
      <c r="VMW46" s="37"/>
      <c r="VMX46" s="37"/>
      <c r="VMY46" s="37"/>
      <c r="VMZ46" s="37"/>
      <c r="VNA46" s="37"/>
      <c r="VNB46" s="37"/>
      <c r="VNC46" s="37"/>
      <c r="VND46" s="37"/>
      <c r="VNE46" s="37"/>
      <c r="VNF46" s="37"/>
      <c r="VNG46" s="37"/>
      <c r="VNH46" s="37"/>
      <c r="VNI46" s="37"/>
      <c r="VNJ46" s="37"/>
      <c r="VNK46" s="37"/>
      <c r="VNL46" s="37"/>
      <c r="VNM46" s="37"/>
      <c r="VNN46" s="37"/>
      <c r="VNO46" s="37"/>
      <c r="VNP46" s="37"/>
      <c r="VNQ46" s="37"/>
      <c r="VNR46" s="37"/>
      <c r="VNS46" s="37"/>
      <c r="VNT46" s="37"/>
      <c r="VNU46" s="37"/>
      <c r="VNV46" s="37"/>
      <c r="VNW46" s="37"/>
      <c r="VNX46" s="37"/>
      <c r="VNY46" s="37"/>
      <c r="VNZ46" s="37"/>
      <c r="VOA46" s="37"/>
      <c r="VOB46" s="37"/>
      <c r="VOC46" s="37"/>
      <c r="VOD46" s="37"/>
      <c r="VOE46" s="37"/>
      <c r="VOF46" s="37"/>
      <c r="VOG46" s="37"/>
      <c r="VOH46" s="37"/>
      <c r="VOI46" s="37"/>
      <c r="VOJ46" s="37"/>
      <c r="VOK46" s="37"/>
      <c r="VOL46" s="37"/>
      <c r="VOM46" s="37"/>
      <c r="VON46" s="37"/>
      <c r="VOO46" s="37"/>
      <c r="VOP46" s="37"/>
      <c r="VOQ46" s="37"/>
      <c r="VOR46" s="37"/>
      <c r="VOS46" s="37"/>
      <c r="VOT46" s="37"/>
      <c r="VOU46" s="37"/>
      <c r="VOV46" s="37"/>
      <c r="VOW46" s="37"/>
      <c r="VOX46" s="37"/>
      <c r="VOY46" s="37"/>
      <c r="VOZ46" s="37"/>
      <c r="VPA46" s="37"/>
      <c r="VPB46" s="37"/>
      <c r="VPC46" s="37"/>
      <c r="VPD46" s="37"/>
      <c r="VPE46" s="37"/>
      <c r="VPF46" s="37"/>
      <c r="VPG46" s="37"/>
      <c r="VPH46" s="37"/>
      <c r="VPI46" s="37"/>
      <c r="VPJ46" s="37"/>
      <c r="VPK46" s="37"/>
      <c r="VPL46" s="37"/>
      <c r="VPM46" s="37"/>
      <c r="VPN46" s="37"/>
      <c r="VPO46" s="37"/>
      <c r="VPP46" s="37"/>
      <c r="VPQ46" s="37"/>
      <c r="VPR46" s="37"/>
      <c r="VPS46" s="37"/>
      <c r="VPT46" s="37"/>
      <c r="VPU46" s="37"/>
      <c r="VPV46" s="37"/>
      <c r="VPW46" s="37"/>
      <c r="VPX46" s="37"/>
      <c r="VPY46" s="37"/>
      <c r="VPZ46" s="37"/>
      <c r="VQA46" s="37"/>
      <c r="VQB46" s="37"/>
      <c r="VQC46" s="37"/>
      <c r="VQD46" s="37"/>
      <c r="VQE46" s="37"/>
      <c r="VQF46" s="37"/>
      <c r="VQG46" s="37"/>
      <c r="VQH46" s="37"/>
      <c r="VQI46" s="37"/>
      <c r="VQJ46" s="37"/>
      <c r="VQK46" s="37"/>
      <c r="VQL46" s="37"/>
      <c r="VQM46" s="37"/>
      <c r="VQN46" s="37"/>
      <c r="VQO46" s="37"/>
      <c r="VQP46" s="37"/>
      <c r="VQQ46" s="37"/>
      <c r="VQR46" s="37"/>
      <c r="VQS46" s="37"/>
      <c r="VQT46" s="37"/>
      <c r="VQU46" s="37"/>
      <c r="VQV46" s="37"/>
      <c r="VQW46" s="37"/>
      <c r="VQX46" s="37"/>
      <c r="VQY46" s="37"/>
      <c r="VQZ46" s="37"/>
      <c r="VRA46" s="37"/>
      <c r="VRB46" s="37"/>
      <c r="VRC46" s="37"/>
      <c r="VRD46" s="37"/>
      <c r="VRE46" s="37"/>
      <c r="VRF46" s="37"/>
      <c r="VRG46" s="37"/>
      <c r="VRH46" s="37"/>
      <c r="VRI46" s="37"/>
      <c r="VRJ46" s="37"/>
      <c r="VRK46" s="37"/>
      <c r="VRL46" s="37"/>
      <c r="VRM46" s="37"/>
      <c r="VRN46" s="37"/>
      <c r="VRO46" s="37"/>
      <c r="VRP46" s="37"/>
      <c r="VRQ46" s="37"/>
      <c r="VRR46" s="37"/>
      <c r="VRS46" s="37"/>
      <c r="VRT46" s="37"/>
      <c r="VRU46" s="37"/>
      <c r="VRV46" s="37"/>
      <c r="VRW46" s="37"/>
      <c r="VRX46" s="37"/>
      <c r="VRY46" s="37"/>
      <c r="VRZ46" s="37"/>
      <c r="VSA46" s="37"/>
      <c r="VSB46" s="37"/>
      <c r="VSC46" s="37"/>
      <c r="VSD46" s="37"/>
      <c r="VSE46" s="37"/>
      <c r="VSF46" s="37"/>
      <c r="VSG46" s="37"/>
      <c r="VSH46" s="37"/>
      <c r="VSI46" s="37"/>
      <c r="VSJ46" s="37"/>
      <c r="VSK46" s="37"/>
      <c r="VSL46" s="37"/>
      <c r="VSM46" s="37"/>
      <c r="VSN46" s="37"/>
      <c r="VSO46" s="37"/>
      <c r="VSP46" s="37"/>
      <c r="VSQ46" s="37"/>
      <c r="VSR46" s="37"/>
      <c r="VSS46" s="37"/>
      <c r="VST46" s="37"/>
      <c r="VSU46" s="37"/>
      <c r="VSV46" s="37"/>
      <c r="VSW46" s="37"/>
      <c r="VSX46" s="37"/>
      <c r="VSY46" s="37"/>
      <c r="VSZ46" s="37"/>
      <c r="VTA46" s="37"/>
      <c r="VTB46" s="37"/>
      <c r="VTC46" s="37"/>
      <c r="VTD46" s="37"/>
      <c r="VTE46" s="37"/>
      <c r="VTF46" s="37"/>
      <c r="VTG46" s="37"/>
      <c r="VTH46" s="37"/>
      <c r="VTI46" s="37"/>
      <c r="VTJ46" s="37"/>
      <c r="VTK46" s="37"/>
      <c r="VTL46" s="37"/>
      <c r="VTM46" s="37"/>
      <c r="VTN46" s="37"/>
      <c r="VTO46" s="37"/>
      <c r="VTP46" s="37"/>
      <c r="VTQ46" s="37"/>
      <c r="VTR46" s="37"/>
      <c r="VTS46" s="37"/>
      <c r="VTT46" s="37"/>
      <c r="VTU46" s="37"/>
      <c r="VTV46" s="37"/>
      <c r="VTW46" s="37"/>
      <c r="VTX46" s="37"/>
      <c r="VTY46" s="37"/>
      <c r="VTZ46" s="37"/>
      <c r="VUA46" s="37"/>
      <c r="VUB46" s="37"/>
      <c r="VUC46" s="37"/>
      <c r="VUD46" s="37"/>
      <c r="VUE46" s="37"/>
      <c r="VUF46" s="37"/>
      <c r="VUG46" s="37"/>
      <c r="VUH46" s="37"/>
      <c r="VUI46" s="37"/>
      <c r="VUJ46" s="37"/>
      <c r="VUK46" s="37"/>
      <c r="VUL46" s="37"/>
      <c r="VUM46" s="37"/>
      <c r="VUN46" s="37"/>
      <c r="VUO46" s="37"/>
      <c r="VUP46" s="37"/>
      <c r="VUQ46" s="37"/>
      <c r="VUR46" s="37"/>
      <c r="VUS46" s="37"/>
      <c r="VUT46" s="37"/>
      <c r="VUU46" s="37"/>
      <c r="VUV46" s="37"/>
      <c r="VUW46" s="37"/>
      <c r="VUX46" s="37"/>
      <c r="VUY46" s="37"/>
      <c r="VUZ46" s="37"/>
      <c r="VVA46" s="37"/>
      <c r="VVB46" s="37"/>
      <c r="VVC46" s="37"/>
      <c r="VVD46" s="37"/>
      <c r="VVE46" s="37"/>
      <c r="VVF46" s="37"/>
      <c r="VVG46" s="37"/>
      <c r="VVH46" s="37"/>
      <c r="VVI46" s="37"/>
      <c r="VVJ46" s="37"/>
      <c r="VVK46" s="37"/>
      <c r="VVL46" s="37"/>
      <c r="VVM46" s="37"/>
      <c r="VVN46" s="37"/>
      <c r="VVO46" s="37"/>
      <c r="VVP46" s="37"/>
      <c r="VVQ46" s="37"/>
      <c r="VVR46" s="37"/>
      <c r="VVS46" s="37"/>
      <c r="VVT46" s="37"/>
      <c r="VVU46" s="37"/>
      <c r="VVV46" s="37"/>
      <c r="VVW46" s="37"/>
      <c r="VVX46" s="37"/>
      <c r="VVY46" s="37"/>
      <c r="VVZ46" s="37"/>
      <c r="VWA46" s="37"/>
      <c r="VWB46" s="37"/>
      <c r="VWC46" s="37"/>
      <c r="VWD46" s="37"/>
      <c r="VWE46" s="37"/>
      <c r="VWF46" s="37"/>
      <c r="VWG46" s="37"/>
      <c r="VWH46" s="37"/>
      <c r="VWI46" s="37"/>
      <c r="VWJ46" s="37"/>
      <c r="VWK46" s="37"/>
      <c r="VWL46" s="37"/>
      <c r="VWM46" s="37"/>
      <c r="VWN46" s="37"/>
      <c r="VWO46" s="37"/>
      <c r="VWP46" s="37"/>
      <c r="VWQ46" s="37"/>
      <c r="VWR46" s="37"/>
      <c r="VWS46" s="37"/>
      <c r="VWT46" s="37"/>
      <c r="VWU46" s="37"/>
      <c r="VWV46" s="37"/>
      <c r="VWW46" s="37"/>
      <c r="VWX46" s="37"/>
      <c r="VWY46" s="37"/>
      <c r="VWZ46" s="37"/>
      <c r="VXA46" s="37"/>
      <c r="VXB46" s="37"/>
      <c r="VXC46" s="37"/>
      <c r="VXD46" s="37"/>
      <c r="VXE46" s="37"/>
      <c r="VXF46" s="37"/>
      <c r="VXG46" s="37"/>
      <c r="VXH46" s="37"/>
      <c r="VXI46" s="37"/>
      <c r="VXJ46" s="37"/>
      <c r="VXK46" s="37"/>
      <c r="VXL46" s="37"/>
      <c r="VXM46" s="37"/>
      <c r="VXN46" s="37"/>
      <c r="VXO46" s="37"/>
      <c r="VXP46" s="37"/>
      <c r="VXQ46" s="37"/>
      <c r="VXR46" s="37"/>
      <c r="VXS46" s="37"/>
      <c r="VXT46" s="37"/>
      <c r="VXU46" s="37"/>
      <c r="VXV46" s="37"/>
      <c r="VXW46" s="37"/>
      <c r="VXX46" s="37"/>
      <c r="VXY46" s="37"/>
      <c r="VXZ46" s="37"/>
      <c r="VYA46" s="37"/>
      <c r="VYB46" s="37"/>
      <c r="VYC46" s="37"/>
      <c r="VYD46" s="37"/>
      <c r="VYE46" s="37"/>
      <c r="VYF46" s="37"/>
      <c r="VYG46" s="37"/>
      <c r="VYH46" s="37"/>
      <c r="VYI46" s="37"/>
      <c r="VYJ46" s="37"/>
      <c r="VYK46" s="37"/>
      <c r="VYL46" s="37"/>
      <c r="VYM46" s="37"/>
      <c r="VYN46" s="37"/>
      <c r="VYO46" s="37"/>
      <c r="VYP46" s="37"/>
      <c r="VYQ46" s="37"/>
      <c r="VYR46" s="37"/>
      <c r="VYS46" s="37"/>
      <c r="VYT46" s="37"/>
      <c r="VYU46" s="37"/>
      <c r="VYV46" s="37"/>
      <c r="VYW46" s="37"/>
      <c r="VYX46" s="37"/>
      <c r="VYY46" s="37"/>
      <c r="VYZ46" s="37"/>
      <c r="VZA46" s="37"/>
      <c r="VZB46" s="37"/>
      <c r="VZC46" s="37"/>
      <c r="VZD46" s="37"/>
      <c r="VZE46" s="37"/>
      <c r="VZF46" s="37"/>
      <c r="VZG46" s="37"/>
      <c r="VZH46" s="37"/>
      <c r="VZI46" s="37"/>
      <c r="VZJ46" s="37"/>
      <c r="VZK46" s="37"/>
      <c r="VZL46" s="37"/>
      <c r="VZM46" s="37"/>
      <c r="VZN46" s="37"/>
      <c r="VZO46" s="37"/>
      <c r="VZP46" s="37"/>
      <c r="VZQ46" s="37"/>
      <c r="VZR46" s="37"/>
      <c r="VZS46" s="37"/>
      <c r="VZT46" s="37"/>
      <c r="VZU46" s="37"/>
      <c r="VZV46" s="37"/>
      <c r="VZW46" s="37"/>
      <c r="VZX46" s="37"/>
      <c r="VZY46" s="37"/>
      <c r="VZZ46" s="37"/>
      <c r="WAA46" s="37"/>
      <c r="WAB46" s="37"/>
      <c r="WAC46" s="37"/>
      <c r="WAD46" s="37"/>
      <c r="WAE46" s="37"/>
      <c r="WAF46" s="37"/>
      <c r="WAG46" s="37"/>
      <c r="WAH46" s="37"/>
      <c r="WAI46" s="37"/>
      <c r="WAJ46" s="37"/>
      <c r="WAK46" s="37"/>
      <c r="WAL46" s="37"/>
      <c r="WAM46" s="37"/>
      <c r="WAN46" s="37"/>
      <c r="WAO46" s="37"/>
      <c r="WAP46" s="37"/>
      <c r="WAQ46" s="37"/>
      <c r="WAR46" s="37"/>
      <c r="WAS46" s="37"/>
      <c r="WAT46" s="37"/>
      <c r="WAU46" s="37"/>
      <c r="WAV46" s="37"/>
      <c r="WAW46" s="37"/>
      <c r="WAX46" s="37"/>
      <c r="WAY46" s="37"/>
      <c r="WAZ46" s="37"/>
      <c r="WBA46" s="37"/>
      <c r="WBB46" s="37"/>
      <c r="WBC46" s="37"/>
      <c r="WBD46" s="37"/>
      <c r="WBE46" s="37"/>
      <c r="WBF46" s="37"/>
      <c r="WBG46" s="37"/>
      <c r="WBH46" s="37"/>
      <c r="WBI46" s="37"/>
      <c r="WBJ46" s="37"/>
      <c r="WBK46" s="37"/>
      <c r="WBL46" s="37"/>
      <c r="WBM46" s="37"/>
      <c r="WBN46" s="37"/>
      <c r="WBO46" s="37"/>
      <c r="WBP46" s="37"/>
      <c r="WBQ46" s="37"/>
      <c r="WBR46" s="37"/>
      <c r="WBS46" s="37"/>
      <c r="WBT46" s="37"/>
      <c r="WBU46" s="37"/>
      <c r="WBV46" s="37"/>
      <c r="WBW46" s="37"/>
      <c r="WBX46" s="37"/>
      <c r="WBY46" s="37"/>
      <c r="WBZ46" s="37"/>
      <c r="WCA46" s="37"/>
      <c r="WCB46" s="37"/>
      <c r="WCC46" s="37"/>
      <c r="WCD46" s="37"/>
      <c r="WCE46" s="37"/>
      <c r="WCF46" s="37"/>
      <c r="WCG46" s="37"/>
      <c r="WCH46" s="37"/>
      <c r="WCI46" s="37"/>
      <c r="WCJ46" s="37"/>
      <c r="WCK46" s="37"/>
      <c r="WCL46" s="37"/>
      <c r="WCM46" s="37"/>
      <c r="WCN46" s="37"/>
      <c r="WCO46" s="37"/>
      <c r="WCP46" s="37"/>
      <c r="WCQ46" s="37"/>
      <c r="WCR46" s="37"/>
      <c r="WCS46" s="37"/>
      <c r="WCT46" s="37"/>
      <c r="WCU46" s="37"/>
      <c r="WCV46" s="37"/>
      <c r="WCW46" s="37"/>
      <c r="WCX46" s="37"/>
      <c r="WCY46" s="37"/>
      <c r="WCZ46" s="37"/>
      <c r="WDA46" s="37"/>
      <c r="WDB46" s="37"/>
      <c r="WDC46" s="37"/>
      <c r="WDD46" s="37"/>
      <c r="WDE46" s="37"/>
      <c r="WDF46" s="37"/>
      <c r="WDG46" s="37"/>
      <c r="WDH46" s="37"/>
      <c r="WDI46" s="37"/>
      <c r="WDJ46" s="37"/>
      <c r="WDK46" s="37"/>
      <c r="WDL46" s="37"/>
      <c r="WDM46" s="37"/>
      <c r="WDN46" s="37"/>
      <c r="WDO46" s="37"/>
      <c r="WDP46" s="37"/>
      <c r="WDQ46" s="37"/>
      <c r="WDR46" s="37"/>
      <c r="WDS46" s="37"/>
      <c r="WDT46" s="37"/>
      <c r="WDU46" s="37"/>
      <c r="WDV46" s="37"/>
      <c r="WDW46" s="37"/>
      <c r="WDX46" s="37"/>
      <c r="WDY46" s="37"/>
      <c r="WDZ46" s="37"/>
      <c r="WEA46" s="37"/>
      <c r="WEB46" s="37"/>
      <c r="WEC46" s="37"/>
      <c r="WED46" s="37"/>
      <c r="WEE46" s="37"/>
      <c r="WEF46" s="37"/>
      <c r="WEG46" s="37"/>
      <c r="WEH46" s="37"/>
      <c r="WEI46" s="37"/>
      <c r="WEJ46" s="37"/>
      <c r="WEK46" s="37"/>
      <c r="WEL46" s="37"/>
      <c r="WEM46" s="37"/>
      <c r="WEN46" s="37"/>
      <c r="WEO46" s="37"/>
      <c r="WEP46" s="37"/>
      <c r="WEQ46" s="37"/>
      <c r="WER46" s="37"/>
      <c r="WES46" s="37"/>
      <c r="WET46" s="37"/>
      <c r="WEU46" s="37"/>
      <c r="WEV46" s="37"/>
      <c r="WEW46" s="37"/>
      <c r="WEX46" s="37"/>
      <c r="WEY46" s="37"/>
      <c r="WEZ46" s="37"/>
      <c r="WFA46" s="37"/>
      <c r="WFB46" s="37"/>
      <c r="WFC46" s="37"/>
      <c r="WFD46" s="37"/>
      <c r="WFE46" s="37"/>
      <c r="WFF46" s="37"/>
      <c r="WFG46" s="37"/>
      <c r="WFH46" s="37"/>
      <c r="WFI46" s="37"/>
      <c r="WFJ46" s="37"/>
      <c r="WFK46" s="37"/>
      <c r="WFL46" s="37"/>
      <c r="WFM46" s="37"/>
      <c r="WFN46" s="37"/>
      <c r="WFO46" s="37"/>
      <c r="WFP46" s="37"/>
      <c r="WFQ46" s="37"/>
      <c r="WFR46" s="37"/>
      <c r="WFS46" s="37"/>
      <c r="WFT46" s="37"/>
      <c r="WFU46" s="37"/>
      <c r="WFV46" s="37"/>
      <c r="WFW46" s="37"/>
      <c r="WFX46" s="37"/>
      <c r="WFY46" s="37"/>
      <c r="WFZ46" s="37"/>
      <c r="WGA46" s="37"/>
      <c r="WGB46" s="37"/>
      <c r="WGC46" s="37"/>
      <c r="WGD46" s="37"/>
      <c r="WGE46" s="37"/>
      <c r="WGF46" s="37"/>
      <c r="WGG46" s="37"/>
      <c r="WGH46" s="37"/>
      <c r="WGI46" s="37"/>
      <c r="WGJ46" s="37"/>
      <c r="WGK46" s="37"/>
      <c r="WGL46" s="37"/>
      <c r="WGM46" s="37"/>
      <c r="WGN46" s="37"/>
      <c r="WGO46" s="37"/>
      <c r="WGP46" s="37"/>
      <c r="WGQ46" s="37"/>
      <c r="WGR46" s="37"/>
      <c r="WGS46" s="37"/>
      <c r="WGT46" s="37"/>
      <c r="WGU46" s="37"/>
      <c r="WGV46" s="37"/>
      <c r="WGW46" s="37"/>
      <c r="WGX46" s="37"/>
      <c r="WGY46" s="37"/>
      <c r="WGZ46" s="37"/>
      <c r="WHA46" s="37"/>
      <c r="WHB46" s="37"/>
      <c r="WHC46" s="37"/>
      <c r="WHD46" s="37"/>
      <c r="WHE46" s="37"/>
      <c r="WHF46" s="37"/>
      <c r="WHG46" s="37"/>
      <c r="WHH46" s="37"/>
      <c r="WHI46" s="37"/>
      <c r="WHJ46" s="37"/>
      <c r="WHK46" s="37"/>
      <c r="WHL46" s="37"/>
      <c r="WHM46" s="37"/>
      <c r="WHN46" s="37"/>
      <c r="WHO46" s="37"/>
      <c r="WHP46" s="37"/>
      <c r="WHQ46" s="37"/>
      <c r="WHR46" s="37"/>
      <c r="WHS46" s="37"/>
      <c r="WHT46" s="37"/>
      <c r="WHU46" s="37"/>
      <c r="WHV46" s="37"/>
      <c r="WHW46" s="37"/>
      <c r="WHX46" s="37"/>
      <c r="WHY46" s="37"/>
      <c r="WHZ46" s="37"/>
      <c r="WIA46" s="37"/>
      <c r="WIB46" s="37"/>
      <c r="WIC46" s="37"/>
      <c r="WID46" s="37"/>
      <c r="WIE46" s="37"/>
      <c r="WIF46" s="37"/>
      <c r="WIG46" s="37"/>
      <c r="WIH46" s="37"/>
      <c r="WII46" s="37"/>
      <c r="WIJ46" s="37"/>
      <c r="WIK46" s="37"/>
      <c r="WIL46" s="37"/>
      <c r="WIM46" s="37"/>
      <c r="WIN46" s="37"/>
      <c r="WIO46" s="37"/>
      <c r="WIP46" s="37"/>
      <c r="WIQ46" s="37"/>
      <c r="WIR46" s="37"/>
      <c r="WIS46" s="37"/>
      <c r="WIT46" s="37"/>
      <c r="WIU46" s="37"/>
      <c r="WIV46" s="37"/>
      <c r="WIW46" s="37"/>
      <c r="WIX46" s="37"/>
      <c r="WIY46" s="37"/>
      <c r="WIZ46" s="37"/>
      <c r="WJA46" s="37"/>
      <c r="WJB46" s="37"/>
      <c r="WJC46" s="37"/>
      <c r="WJD46" s="37"/>
      <c r="WJE46" s="37"/>
      <c r="WJF46" s="37"/>
      <c r="WJG46" s="37"/>
      <c r="WJH46" s="37"/>
      <c r="WJI46" s="37"/>
      <c r="WJJ46" s="37"/>
      <c r="WJK46" s="37"/>
      <c r="WJL46" s="37"/>
      <c r="WJM46" s="37"/>
      <c r="WJN46" s="37"/>
      <c r="WJO46" s="37"/>
      <c r="WJP46" s="37"/>
      <c r="WJQ46" s="37"/>
      <c r="WJR46" s="37"/>
      <c r="WJS46" s="37"/>
      <c r="WJT46" s="37"/>
      <c r="WJU46" s="37"/>
      <c r="WJV46" s="37"/>
      <c r="WJW46" s="37"/>
      <c r="WJX46" s="37"/>
      <c r="WJY46" s="37"/>
      <c r="WJZ46" s="37"/>
      <c r="WKA46" s="37"/>
      <c r="WKB46" s="37"/>
      <c r="WKC46" s="37"/>
      <c r="WKD46" s="37"/>
      <c r="WKE46" s="37"/>
      <c r="WKF46" s="37"/>
      <c r="WKG46" s="37"/>
      <c r="WKH46" s="37"/>
      <c r="WKI46" s="37"/>
      <c r="WKJ46" s="37"/>
      <c r="WKK46" s="37"/>
      <c r="WKL46" s="37"/>
      <c r="WKM46" s="37"/>
      <c r="WKN46" s="37"/>
      <c r="WKO46" s="37"/>
      <c r="WKP46" s="37"/>
      <c r="WKQ46" s="37"/>
      <c r="WKR46" s="37"/>
      <c r="WKS46" s="37"/>
      <c r="WKT46" s="37"/>
      <c r="WKU46" s="37"/>
      <c r="WKV46" s="37"/>
      <c r="WKW46" s="37"/>
      <c r="WKX46" s="37"/>
      <c r="WKY46" s="37"/>
      <c r="WKZ46" s="37"/>
      <c r="WLA46" s="37"/>
      <c r="WLB46" s="37"/>
      <c r="WLC46" s="37"/>
      <c r="WLD46" s="37"/>
      <c r="WLE46" s="37"/>
      <c r="WLF46" s="37"/>
      <c r="WLG46" s="37"/>
      <c r="WLH46" s="37"/>
      <c r="WLI46" s="37"/>
      <c r="WLJ46" s="37"/>
      <c r="WLK46" s="37"/>
      <c r="WLL46" s="37"/>
      <c r="WLM46" s="37"/>
      <c r="WLN46" s="37"/>
      <c r="WLO46" s="37"/>
      <c r="WLP46" s="37"/>
      <c r="WLQ46" s="37"/>
      <c r="WLR46" s="37"/>
      <c r="WLS46" s="37"/>
      <c r="WLT46" s="37"/>
      <c r="WLU46" s="37"/>
      <c r="WLV46" s="37"/>
      <c r="WLW46" s="37"/>
      <c r="WLX46" s="37"/>
      <c r="WLY46" s="37"/>
      <c r="WLZ46" s="37"/>
      <c r="WMA46" s="37"/>
      <c r="WMB46" s="37"/>
      <c r="WMC46" s="37"/>
      <c r="WMD46" s="37"/>
      <c r="WME46" s="37"/>
      <c r="WMF46" s="37"/>
      <c r="WMG46" s="37"/>
      <c r="WMH46" s="37"/>
      <c r="WMI46" s="37"/>
      <c r="WMJ46" s="37"/>
      <c r="WMK46" s="37"/>
      <c r="WML46" s="37"/>
      <c r="WMM46" s="37"/>
      <c r="WMN46" s="37"/>
      <c r="WMO46" s="37"/>
      <c r="WMP46" s="37"/>
      <c r="WMQ46" s="37"/>
      <c r="WMR46" s="37"/>
      <c r="WMS46" s="37"/>
      <c r="WMT46" s="37"/>
      <c r="WMU46" s="37"/>
      <c r="WMV46" s="37"/>
      <c r="WMW46" s="37"/>
      <c r="WMX46" s="37"/>
      <c r="WMY46" s="37"/>
      <c r="WMZ46" s="37"/>
      <c r="WNA46" s="37"/>
      <c r="WNB46" s="37"/>
      <c r="WNC46" s="37"/>
      <c r="WND46" s="37"/>
      <c r="WNE46" s="37"/>
      <c r="WNF46" s="37"/>
      <c r="WNG46" s="37"/>
      <c r="WNH46" s="37"/>
      <c r="WNI46" s="37"/>
      <c r="WNJ46" s="37"/>
      <c r="WNK46" s="37"/>
      <c r="WNL46" s="37"/>
      <c r="WNM46" s="37"/>
      <c r="WNN46" s="37"/>
      <c r="WNO46" s="37"/>
      <c r="WNP46" s="37"/>
      <c r="WNQ46" s="37"/>
      <c r="WNR46" s="37"/>
      <c r="WNS46" s="37"/>
      <c r="WNT46" s="37"/>
      <c r="WNU46" s="37"/>
      <c r="WNV46" s="37"/>
      <c r="WNW46" s="37"/>
      <c r="WNX46" s="37"/>
      <c r="WNY46" s="37"/>
      <c r="WNZ46" s="37"/>
      <c r="WOA46" s="37"/>
      <c r="WOB46" s="37"/>
      <c r="WOC46" s="37"/>
      <c r="WOD46" s="37"/>
      <c r="WOE46" s="37"/>
      <c r="WOF46" s="37"/>
      <c r="WOG46" s="37"/>
      <c r="WOH46" s="37"/>
      <c r="WOI46" s="37"/>
      <c r="WOJ46" s="37"/>
      <c r="WOK46" s="37"/>
      <c r="WOL46" s="37"/>
      <c r="WOM46" s="37"/>
      <c r="WON46" s="37"/>
      <c r="WOO46" s="37"/>
      <c r="WOP46" s="37"/>
      <c r="WOQ46" s="37"/>
      <c r="WOR46" s="37"/>
      <c r="WOS46" s="37"/>
      <c r="WOT46" s="37"/>
      <c r="WOU46" s="37"/>
      <c r="WOV46" s="37"/>
      <c r="WOW46" s="37"/>
      <c r="WOX46" s="37"/>
      <c r="WOY46" s="37"/>
      <c r="WOZ46" s="37"/>
      <c r="WPA46" s="37"/>
      <c r="WPB46" s="37"/>
      <c r="WPC46" s="37"/>
      <c r="WPD46" s="37"/>
      <c r="WPE46" s="37"/>
      <c r="WPF46" s="37"/>
      <c r="WPG46" s="37"/>
      <c r="WPH46" s="37"/>
      <c r="WPI46" s="37"/>
      <c r="WPJ46" s="37"/>
      <c r="WPK46" s="37"/>
      <c r="WPL46" s="37"/>
      <c r="WPM46" s="37"/>
      <c r="WPN46" s="37"/>
      <c r="WPO46" s="37"/>
      <c r="WPP46" s="37"/>
      <c r="WPQ46" s="37"/>
      <c r="WPR46" s="37"/>
      <c r="WPS46" s="37"/>
      <c r="WPT46" s="37"/>
      <c r="WPU46" s="37"/>
      <c r="WPV46" s="37"/>
      <c r="WPW46" s="37"/>
      <c r="WPX46" s="37"/>
      <c r="WPY46" s="37"/>
      <c r="WPZ46" s="37"/>
      <c r="WQA46" s="37"/>
      <c r="WQB46" s="37"/>
      <c r="WQC46" s="37"/>
      <c r="WQD46" s="37"/>
      <c r="WQE46" s="37"/>
      <c r="WQF46" s="37"/>
      <c r="WQG46" s="37"/>
      <c r="WQH46" s="37"/>
      <c r="WQI46" s="37"/>
      <c r="WQJ46" s="37"/>
      <c r="WQK46" s="37"/>
      <c r="WQL46" s="37"/>
      <c r="WQM46" s="37"/>
      <c r="WQN46" s="37"/>
      <c r="WQO46" s="37"/>
      <c r="WQP46" s="37"/>
      <c r="WQQ46" s="37"/>
      <c r="WQR46" s="37"/>
      <c r="WQS46" s="37"/>
      <c r="WQT46" s="37"/>
      <c r="WQU46" s="37"/>
      <c r="WQV46" s="37"/>
      <c r="WQW46" s="37"/>
      <c r="WQX46" s="37"/>
      <c r="WQY46" s="37"/>
      <c r="WQZ46" s="37"/>
      <c r="WRA46" s="37"/>
      <c r="WRB46" s="37"/>
      <c r="WRC46" s="37"/>
      <c r="WRD46" s="37"/>
      <c r="WRE46" s="37"/>
      <c r="WRF46" s="37"/>
      <c r="WRG46" s="37"/>
      <c r="WRH46" s="37"/>
      <c r="WRI46" s="37"/>
      <c r="WRJ46" s="37"/>
      <c r="WRK46" s="37"/>
      <c r="WRL46" s="37"/>
      <c r="WRM46" s="37"/>
      <c r="WRN46" s="37"/>
      <c r="WRO46" s="37"/>
      <c r="WRP46" s="37"/>
      <c r="WRQ46" s="37"/>
      <c r="WRR46" s="37"/>
      <c r="WRS46" s="37"/>
      <c r="WRT46" s="37"/>
      <c r="WRU46" s="37"/>
      <c r="WRV46" s="37"/>
      <c r="WRW46" s="37"/>
      <c r="WRX46" s="37"/>
      <c r="WRY46" s="37"/>
      <c r="WRZ46" s="37"/>
      <c r="WSA46" s="37"/>
      <c r="WSB46" s="37"/>
      <c r="WSC46" s="37"/>
      <c r="WSD46" s="37"/>
      <c r="WSE46" s="37"/>
      <c r="WSF46" s="37"/>
      <c r="WSG46" s="37"/>
      <c r="WSH46" s="37"/>
      <c r="WSI46" s="37"/>
      <c r="WSJ46" s="37"/>
      <c r="WSK46" s="37"/>
      <c r="WSL46" s="37"/>
      <c r="WSM46" s="37"/>
      <c r="WSN46" s="37"/>
      <c r="WSO46" s="37"/>
      <c r="WSP46" s="37"/>
      <c r="WSQ46" s="37"/>
      <c r="WSR46" s="37"/>
      <c r="WSS46" s="37"/>
      <c r="WST46" s="37"/>
      <c r="WSU46" s="37"/>
      <c r="WSV46" s="37"/>
      <c r="WSW46" s="37"/>
      <c r="WSX46" s="37"/>
      <c r="WSY46" s="37"/>
      <c r="WSZ46" s="37"/>
      <c r="WTA46" s="37"/>
      <c r="WTB46" s="37"/>
      <c r="WTC46" s="37"/>
      <c r="WTD46" s="37"/>
      <c r="WTE46" s="37"/>
      <c r="WTF46" s="37"/>
      <c r="WTG46" s="37"/>
      <c r="WTH46" s="37"/>
      <c r="WTI46" s="37"/>
      <c r="WTJ46" s="37"/>
      <c r="WTK46" s="37"/>
      <c r="WTL46" s="37"/>
      <c r="WTM46" s="37"/>
      <c r="WTN46" s="37"/>
      <c r="WTO46" s="37"/>
      <c r="WTP46" s="37"/>
      <c r="WTQ46" s="37"/>
      <c r="WTR46" s="37"/>
      <c r="WTS46" s="37"/>
      <c r="WTT46" s="37"/>
      <c r="WTU46" s="37"/>
      <c r="WTV46" s="37"/>
      <c r="WTW46" s="37"/>
      <c r="WTX46" s="37"/>
      <c r="WTY46" s="37"/>
      <c r="WTZ46" s="37"/>
      <c r="WUA46" s="37"/>
      <c r="WUB46" s="37"/>
      <c r="WUC46" s="37"/>
      <c r="WUD46" s="37"/>
      <c r="WUE46" s="37"/>
      <c r="WUF46" s="37"/>
      <c r="WUG46" s="37"/>
      <c r="WUH46" s="37"/>
      <c r="WUI46" s="37"/>
      <c r="WUJ46" s="37"/>
      <c r="WUK46" s="37"/>
      <c r="WUL46" s="37"/>
      <c r="WUM46" s="37"/>
      <c r="WUN46" s="37"/>
      <c r="WUO46" s="37"/>
      <c r="WUP46" s="37"/>
      <c r="WUQ46" s="37"/>
      <c r="WUR46" s="37"/>
      <c r="WUS46" s="37"/>
      <c r="WUT46" s="37"/>
      <c r="WUU46" s="37"/>
      <c r="WUV46" s="37"/>
      <c r="WUW46" s="37"/>
      <c r="WUX46" s="37"/>
      <c r="WUY46" s="37"/>
      <c r="WUZ46" s="37"/>
      <c r="WVA46" s="37"/>
      <c r="WVB46" s="37"/>
      <c r="WVC46" s="37"/>
      <c r="WVD46" s="37"/>
      <c r="WVE46" s="37"/>
      <c r="WVF46" s="37"/>
      <c r="WVG46" s="37"/>
      <c r="WVH46" s="37"/>
      <c r="WVI46" s="37"/>
      <c r="WVJ46" s="37"/>
      <c r="WVK46" s="37"/>
      <c r="WVL46" s="37"/>
      <c r="WVM46" s="37"/>
      <c r="WVN46" s="37"/>
      <c r="WVO46" s="37"/>
      <c r="WVP46" s="37"/>
      <c r="WVQ46" s="37"/>
      <c r="WVR46" s="37"/>
      <c r="WVS46" s="37"/>
      <c r="WVT46" s="37"/>
      <c r="WVU46" s="37"/>
      <c r="WVV46" s="37"/>
      <c r="WVW46" s="37"/>
      <c r="WVX46" s="37"/>
      <c r="WVY46" s="37"/>
      <c r="WVZ46" s="37"/>
      <c r="WWA46" s="37"/>
      <c r="WWB46" s="37"/>
      <c r="WWC46" s="37"/>
      <c r="WWD46" s="37"/>
      <c r="WWE46" s="37"/>
      <c r="WWF46" s="37"/>
      <c r="WWG46" s="37"/>
      <c r="WWH46" s="37"/>
      <c r="WWI46" s="37"/>
      <c r="WWJ46" s="37"/>
      <c r="WWK46" s="37"/>
      <c r="WWL46" s="37"/>
      <c r="WWM46" s="37"/>
      <c r="WWN46" s="37"/>
      <c r="WWO46" s="37"/>
      <c r="WWP46" s="37"/>
      <c r="WWQ46" s="37"/>
      <c r="WWR46" s="37"/>
      <c r="WWS46" s="37"/>
      <c r="WWT46" s="37"/>
      <c r="WWU46" s="37"/>
      <c r="WWV46" s="37"/>
      <c r="WWW46" s="37"/>
      <c r="WWX46" s="37"/>
      <c r="WWY46" s="37"/>
      <c r="WWZ46" s="37"/>
      <c r="WXA46" s="37"/>
      <c r="WXB46" s="37"/>
      <c r="WXC46" s="37"/>
      <c r="WXD46" s="37"/>
      <c r="WXE46" s="37"/>
      <c r="WXF46" s="37"/>
      <c r="WXG46" s="37"/>
      <c r="WXH46" s="37"/>
      <c r="WXI46" s="37"/>
      <c r="WXJ46" s="37"/>
      <c r="WXK46" s="37"/>
      <c r="WXL46" s="37"/>
      <c r="WXM46" s="37"/>
      <c r="WXN46" s="37"/>
      <c r="WXO46" s="37"/>
      <c r="WXP46" s="37"/>
      <c r="WXQ46" s="37"/>
      <c r="WXR46" s="37"/>
      <c r="WXS46" s="37"/>
      <c r="WXT46" s="37"/>
      <c r="WXU46" s="37"/>
      <c r="WXV46" s="37"/>
      <c r="WXW46" s="37"/>
      <c r="WXX46" s="37"/>
      <c r="WXY46" s="37"/>
      <c r="WXZ46" s="37"/>
      <c r="WYA46" s="37"/>
      <c r="WYB46" s="37"/>
      <c r="WYC46" s="37"/>
      <c r="WYD46" s="37"/>
      <c r="WYE46" s="37"/>
      <c r="WYF46" s="37"/>
      <c r="WYG46" s="37"/>
      <c r="WYH46" s="37"/>
      <c r="WYI46" s="37"/>
      <c r="WYJ46" s="37"/>
      <c r="WYK46" s="37"/>
      <c r="WYL46" s="37"/>
      <c r="WYM46" s="37"/>
      <c r="WYN46" s="37"/>
      <c r="WYO46" s="37"/>
      <c r="WYP46" s="37"/>
      <c r="WYQ46" s="37"/>
      <c r="WYR46" s="37"/>
      <c r="WYS46" s="37"/>
      <c r="WYT46" s="37"/>
      <c r="WYU46" s="37"/>
      <c r="WYV46" s="37"/>
      <c r="WYW46" s="37"/>
      <c r="WYX46" s="37"/>
      <c r="WYY46" s="37"/>
      <c r="WYZ46" s="37"/>
      <c r="WZA46" s="37"/>
      <c r="WZB46" s="37"/>
      <c r="WZC46" s="37"/>
      <c r="WZD46" s="37"/>
      <c r="WZE46" s="37"/>
      <c r="WZF46" s="37"/>
      <c r="WZG46" s="37"/>
      <c r="WZH46" s="37"/>
      <c r="WZI46" s="37"/>
      <c r="WZJ46" s="37"/>
      <c r="WZK46" s="37"/>
      <c r="WZL46" s="37"/>
      <c r="WZM46" s="37"/>
      <c r="WZN46" s="37"/>
      <c r="WZO46" s="37"/>
      <c r="WZP46" s="37"/>
      <c r="WZQ46" s="37"/>
      <c r="WZR46" s="37"/>
      <c r="WZS46" s="37"/>
      <c r="WZT46" s="37"/>
      <c r="WZU46" s="37"/>
      <c r="WZV46" s="37"/>
      <c r="WZW46" s="37"/>
      <c r="WZX46" s="37"/>
      <c r="WZY46" s="37"/>
      <c r="WZZ46" s="37"/>
      <c r="XAA46" s="37"/>
      <c r="XAB46" s="37"/>
      <c r="XAC46" s="37"/>
      <c r="XAD46" s="37"/>
      <c r="XAE46" s="37"/>
      <c r="XAF46" s="37"/>
      <c r="XAG46" s="37"/>
      <c r="XAH46" s="37"/>
      <c r="XAI46" s="37"/>
      <c r="XAJ46" s="37"/>
      <c r="XAK46" s="37"/>
      <c r="XAL46" s="37"/>
      <c r="XAM46" s="37"/>
      <c r="XAN46" s="37"/>
      <c r="XAO46" s="37"/>
      <c r="XAP46" s="37"/>
      <c r="XAQ46" s="37"/>
      <c r="XAR46" s="37"/>
      <c r="XAS46" s="37"/>
      <c r="XAT46" s="37"/>
      <c r="XAU46" s="37"/>
      <c r="XAV46" s="37"/>
      <c r="XAW46" s="37"/>
      <c r="XAX46" s="37"/>
      <c r="XAY46" s="37"/>
      <c r="XAZ46" s="37"/>
      <c r="XBA46" s="37"/>
      <c r="XBB46" s="37"/>
      <c r="XBC46" s="37"/>
      <c r="XBD46" s="37"/>
      <c r="XBE46" s="37"/>
      <c r="XBF46" s="37"/>
      <c r="XBG46" s="37"/>
      <c r="XBH46" s="37"/>
      <c r="XBI46" s="37"/>
      <c r="XBJ46" s="37"/>
      <c r="XBK46" s="37"/>
      <c r="XBL46" s="37"/>
      <c r="XBM46" s="37"/>
      <c r="XBN46" s="37"/>
      <c r="XBO46" s="37"/>
      <c r="XBP46" s="37"/>
      <c r="XBQ46" s="37"/>
      <c r="XBR46" s="37"/>
      <c r="XBS46" s="37"/>
      <c r="XBT46" s="37"/>
      <c r="XBU46" s="37"/>
      <c r="XBV46" s="37"/>
      <c r="XBW46" s="37"/>
      <c r="XBX46" s="37"/>
      <c r="XBY46" s="37"/>
      <c r="XBZ46" s="37"/>
      <c r="XCA46" s="37"/>
      <c r="XCB46" s="37"/>
      <c r="XCC46" s="37"/>
      <c r="XCD46" s="37"/>
      <c r="XCE46" s="37"/>
      <c r="XCF46" s="37"/>
      <c r="XCG46" s="37"/>
      <c r="XCH46" s="37"/>
      <c r="XCI46" s="37"/>
      <c r="XCJ46" s="37"/>
      <c r="XCK46" s="37"/>
      <c r="XCL46" s="37"/>
      <c r="XCM46" s="37"/>
      <c r="XCN46" s="37"/>
      <c r="XCO46" s="37"/>
      <c r="XCP46" s="37"/>
      <c r="XCQ46" s="37"/>
      <c r="XCR46" s="37"/>
      <c r="XCS46" s="37"/>
      <c r="XCT46" s="37"/>
      <c r="XCU46" s="37"/>
      <c r="XCV46" s="37"/>
      <c r="XCW46" s="37"/>
      <c r="XCX46" s="37"/>
      <c r="XCY46" s="37"/>
      <c r="XCZ46" s="37"/>
      <c r="XDA46" s="37"/>
      <c r="XDB46" s="37"/>
      <c r="XDC46" s="37"/>
      <c r="XDD46" s="37"/>
      <c r="XDE46" s="37"/>
      <c r="XDF46" s="37"/>
      <c r="XDG46" s="37"/>
      <c r="XDH46" s="37"/>
      <c r="XDI46" s="37"/>
      <c r="XDJ46" s="37"/>
      <c r="XDK46" s="37"/>
      <c r="XDL46" s="37"/>
      <c r="XDM46" s="37"/>
      <c r="XDN46" s="37"/>
      <c r="XDO46" s="37"/>
      <c r="XDP46" s="37"/>
      <c r="XDQ46" s="37"/>
      <c r="XDR46" s="37"/>
      <c r="XDS46" s="37"/>
      <c r="XDT46" s="37"/>
      <c r="XDU46" s="37"/>
      <c r="XDV46" s="37"/>
      <c r="XDW46" s="37"/>
      <c r="XDX46" s="37"/>
      <c r="XDY46" s="37"/>
      <c r="XDZ46" s="37"/>
      <c r="XEA46" s="37"/>
      <c r="XEB46" s="37"/>
      <c r="XEC46" s="37"/>
      <c r="XED46" s="37"/>
      <c r="XEE46" s="37"/>
      <c r="XEF46" s="37"/>
      <c r="XEG46" s="37"/>
      <c r="XEH46" s="37"/>
      <c r="XEI46" s="37"/>
      <c r="XEJ46" s="37"/>
      <c r="XEK46" s="37"/>
      <c r="XEL46" s="37"/>
      <c r="XEM46" s="37"/>
      <c r="XEN46" s="37"/>
      <c r="XEO46" s="37"/>
      <c r="XEP46" s="37"/>
      <c r="XEQ46" s="37"/>
      <c r="XER46" s="37"/>
      <c r="XES46" s="37"/>
      <c r="XET46" s="37"/>
      <c r="XEU46" s="37"/>
      <c r="XEV46" s="37"/>
      <c r="XEW46" s="37"/>
      <c r="XEX46" s="37"/>
      <c r="XEY46" s="37"/>
      <c r="XEZ46" s="37"/>
      <c r="XFA46" s="37"/>
      <c r="XFB46" s="37"/>
      <c r="XFC46" s="37"/>
      <c r="XFD46" s="37"/>
    </row>
    <row r="47" spans="1:16384" ht="24" customHeight="1" x14ac:dyDescent="0.25">
      <c r="A47" s="257" t="s">
        <v>358</v>
      </c>
      <c r="B47" s="258"/>
      <c r="C47" s="178">
        <f>SUM(C7,C11,C15,C19,C23,C27,C31,C43,C39,C35)</f>
        <v>0</v>
      </c>
      <c r="D47" s="178">
        <f t="shared" ref="D47:Q47" si="19">SUM(D7,D11,D15,D19,D23,D27,D31,D43,D39,D35)</f>
        <v>0</v>
      </c>
      <c r="E47" s="178">
        <f t="shared" si="19"/>
        <v>0</v>
      </c>
      <c r="F47" s="178">
        <f t="shared" si="19"/>
        <v>0</v>
      </c>
      <c r="G47" s="178">
        <f t="shared" si="19"/>
        <v>0</v>
      </c>
      <c r="H47" s="178">
        <f t="shared" si="19"/>
        <v>0</v>
      </c>
      <c r="I47" s="178">
        <f t="shared" si="19"/>
        <v>0</v>
      </c>
      <c r="J47" s="178">
        <f t="shared" si="19"/>
        <v>0</v>
      </c>
      <c r="K47" s="178">
        <f t="shared" si="19"/>
        <v>0</v>
      </c>
      <c r="L47" s="178">
        <f t="shared" si="19"/>
        <v>0</v>
      </c>
      <c r="M47" s="178">
        <f t="shared" si="19"/>
        <v>0</v>
      </c>
      <c r="N47" s="178">
        <f t="shared" si="19"/>
        <v>0</v>
      </c>
      <c r="O47" s="178">
        <f>SUM(C47:N47)</f>
        <v>0</v>
      </c>
      <c r="P47" s="178">
        <f t="shared" si="19"/>
        <v>0</v>
      </c>
      <c r="Q47" s="178">
        <f t="shared" si="19"/>
        <v>0</v>
      </c>
    </row>
    <row r="48" spans="1:16384" ht="21" customHeight="1" x14ac:dyDescent="0.25">
      <c r="B48" s="179" t="s">
        <v>359</v>
      </c>
      <c r="C48" s="178">
        <f>SUM(C8,C12,C16,C20,C24,C28,C32,C44,C40,C36)</f>
        <v>0</v>
      </c>
      <c r="D48" s="178">
        <f t="shared" ref="D48:P48" si="20">SUM(D8,D12,D16,D20,D24,D28,D32,D44,D40,D36)</f>
        <v>0</v>
      </c>
      <c r="E48" s="178">
        <f t="shared" si="20"/>
        <v>0</v>
      </c>
      <c r="F48" s="178">
        <f t="shared" si="20"/>
        <v>0</v>
      </c>
      <c r="G48" s="178">
        <f t="shared" si="20"/>
        <v>0</v>
      </c>
      <c r="H48" s="178">
        <f t="shared" si="20"/>
        <v>0</v>
      </c>
      <c r="I48" s="178">
        <f t="shared" si="20"/>
        <v>0</v>
      </c>
      <c r="J48" s="178">
        <f t="shared" si="20"/>
        <v>0</v>
      </c>
      <c r="K48" s="178">
        <f t="shared" si="20"/>
        <v>0</v>
      </c>
      <c r="L48" s="178">
        <f t="shared" si="20"/>
        <v>0</v>
      </c>
      <c r="M48" s="178">
        <f t="shared" si="20"/>
        <v>0</v>
      </c>
      <c r="N48" s="178">
        <f t="shared" si="20"/>
        <v>0</v>
      </c>
      <c r="O48" s="178">
        <f>SUM(C48:N48)</f>
        <v>0</v>
      </c>
      <c r="P48" s="178">
        <f t="shared" si="20"/>
        <v>0</v>
      </c>
      <c r="Q48" s="178">
        <f>SUM(Q8,Q12,Q16,Q20,Q24,Q28,Q32,Q44,Q40,Q36)</f>
        <v>0</v>
      </c>
    </row>
    <row r="49" s="37" customFormat="1" ht="15" customHeight="1" x14ac:dyDescent="0.25"/>
    <row r="50" s="37" customFormat="1" ht="15" customHeight="1" x14ac:dyDescent="0.25"/>
    <row r="51" s="37" customFormat="1" ht="15" customHeight="1" x14ac:dyDescent="0.25"/>
    <row r="52" s="37" customFormat="1" ht="15" customHeight="1" x14ac:dyDescent="0.25"/>
    <row r="53" s="37" customFormat="1" ht="15" customHeight="1" x14ac:dyDescent="0.25"/>
    <row r="54" s="37" customFormat="1" ht="15" customHeight="1" x14ac:dyDescent="0.25"/>
    <row r="55" s="37" customFormat="1" ht="15" customHeight="1" x14ac:dyDescent="0.25"/>
    <row r="56" s="37" customFormat="1" ht="15" customHeight="1" x14ac:dyDescent="0.25"/>
    <row r="57" s="37" customFormat="1" ht="15" customHeight="1" x14ac:dyDescent="0.25"/>
    <row r="58" s="37" customFormat="1" ht="15" customHeight="1" x14ac:dyDescent="0.25"/>
    <row r="59" s="37" customFormat="1" ht="15" customHeight="1" x14ac:dyDescent="0.25"/>
    <row r="60" s="37" customFormat="1" ht="15" customHeight="1" x14ac:dyDescent="0.25"/>
    <row r="61" s="37" customFormat="1" ht="15" customHeight="1" x14ac:dyDescent="0.25"/>
    <row r="62" s="37" customFormat="1" ht="15" customHeight="1" x14ac:dyDescent="0.25"/>
    <row r="63" s="37" customFormat="1" ht="15" customHeight="1" x14ac:dyDescent="0.25"/>
    <row r="64" s="37" customFormat="1" ht="15" customHeight="1" x14ac:dyDescent="0.25"/>
    <row r="65" s="37" customFormat="1" ht="15" customHeight="1" x14ac:dyDescent="0.25"/>
    <row r="66" s="37" customFormat="1" ht="15" customHeight="1" x14ac:dyDescent="0.25"/>
    <row r="67" s="37" customFormat="1" ht="15" customHeight="1" x14ac:dyDescent="0.25"/>
    <row r="68" s="37" customFormat="1" ht="15" customHeight="1" x14ac:dyDescent="0.25"/>
    <row r="69" s="37" customFormat="1" ht="15" customHeight="1" x14ac:dyDescent="0.25"/>
    <row r="70" s="37" customFormat="1" ht="15" customHeight="1" x14ac:dyDescent="0.25"/>
    <row r="71" s="37" customFormat="1" ht="15" customHeight="1" x14ac:dyDescent="0.25"/>
    <row r="72" s="37" customFormat="1" ht="15" customHeight="1" x14ac:dyDescent="0.25"/>
    <row r="73" s="37" customFormat="1" ht="15" customHeight="1" x14ac:dyDescent="0.25"/>
    <row r="74" s="37" customFormat="1" ht="15" customHeight="1" x14ac:dyDescent="0.25"/>
    <row r="75" s="37" customFormat="1" ht="15" customHeight="1" x14ac:dyDescent="0.25"/>
    <row r="76" s="37" customFormat="1" ht="15" customHeight="1" x14ac:dyDescent="0.25"/>
    <row r="77" s="37" customFormat="1" ht="15" customHeight="1" x14ac:dyDescent="0.25"/>
    <row r="78" s="37" customFormat="1" ht="15" customHeight="1" x14ac:dyDescent="0.25"/>
    <row r="79" s="37" customFormat="1" ht="15" customHeight="1" x14ac:dyDescent="0.25"/>
    <row r="80" s="37" customFormat="1" ht="15" customHeight="1" x14ac:dyDescent="0.25"/>
    <row r="81" s="37" customFormat="1" ht="15" customHeight="1" x14ac:dyDescent="0.25"/>
    <row r="82" s="37" customFormat="1" ht="15" customHeight="1" x14ac:dyDescent="0.25"/>
    <row r="83" s="37" customFormat="1" ht="15" customHeight="1" x14ac:dyDescent="0.25"/>
    <row r="84" s="37" customFormat="1" ht="15" customHeight="1" x14ac:dyDescent="0.25"/>
    <row r="85" s="37" customFormat="1" ht="15" customHeight="1" x14ac:dyDescent="0.25"/>
    <row r="86" s="37" customFormat="1" ht="15" customHeight="1" x14ac:dyDescent="0.25"/>
    <row r="87" s="37" customFormat="1" ht="15" customHeight="1" x14ac:dyDescent="0.25"/>
    <row r="88" s="37" customFormat="1" ht="15" customHeight="1" x14ac:dyDescent="0.25"/>
    <row r="89" s="37" customFormat="1" ht="15" customHeight="1" x14ac:dyDescent="0.25"/>
    <row r="90" s="37" customFormat="1" ht="15" customHeight="1" x14ac:dyDescent="0.25"/>
    <row r="91" s="37" customFormat="1" ht="15" customHeight="1" x14ac:dyDescent="0.25"/>
    <row r="92" s="37" customFormat="1" ht="15" customHeight="1" x14ac:dyDescent="0.25"/>
    <row r="93" s="37" customFormat="1" ht="15" customHeight="1" x14ac:dyDescent="0.25"/>
    <row r="94" s="37" customFormat="1" ht="15" customHeight="1" x14ac:dyDescent="0.25"/>
    <row r="95" s="37" customFormat="1" ht="15" customHeight="1" x14ac:dyDescent="0.25"/>
    <row r="96" s="37" customFormat="1" ht="15" customHeight="1" x14ac:dyDescent="0.25"/>
    <row r="97" s="37" customFormat="1" ht="15" customHeight="1" x14ac:dyDescent="0.25"/>
    <row r="98" s="37" customFormat="1" ht="15" customHeight="1" x14ac:dyDescent="0.25"/>
    <row r="99" s="37" customFormat="1" ht="15" customHeight="1" x14ac:dyDescent="0.25"/>
    <row r="100" s="37" customFormat="1" ht="15" customHeight="1" x14ac:dyDescent="0.25"/>
    <row r="101" s="37" customFormat="1" ht="15" customHeight="1" x14ac:dyDescent="0.25"/>
    <row r="102" s="37" customFormat="1" ht="15" customHeight="1" x14ac:dyDescent="0.25"/>
    <row r="103" s="37" customFormat="1" ht="15" customHeight="1" x14ac:dyDescent="0.25"/>
    <row r="104" s="37" customFormat="1" ht="15" customHeight="1" x14ac:dyDescent="0.25"/>
    <row r="105" s="37" customFormat="1" ht="15" customHeight="1" x14ac:dyDescent="0.25"/>
    <row r="106" s="37" customFormat="1" ht="15" customHeight="1" x14ac:dyDescent="0.25"/>
    <row r="107" s="37" customFormat="1" ht="15" customHeight="1" x14ac:dyDescent="0.25"/>
    <row r="108" s="37" customFormat="1" ht="15" customHeight="1" x14ac:dyDescent="0.25"/>
    <row r="109" s="37" customFormat="1" ht="15" customHeight="1" x14ac:dyDescent="0.25"/>
    <row r="110" s="37" customFormat="1" ht="15" customHeight="1" x14ac:dyDescent="0.25"/>
    <row r="111" s="37" customFormat="1" ht="15" customHeight="1" x14ac:dyDescent="0.25"/>
    <row r="112" s="37" customFormat="1" ht="15" customHeight="1" x14ac:dyDescent="0.25"/>
    <row r="113" s="37" customFormat="1" ht="15" customHeight="1" x14ac:dyDescent="0.25"/>
    <row r="114" s="37" customFormat="1" ht="15" customHeight="1" x14ac:dyDescent="0.25"/>
    <row r="115" s="37" customFormat="1" ht="15" customHeight="1" x14ac:dyDescent="0.25"/>
    <row r="116" s="37" customFormat="1" ht="15" customHeight="1" x14ac:dyDescent="0.25"/>
    <row r="117" s="37" customFormat="1" ht="15" customHeight="1" x14ac:dyDescent="0.25"/>
    <row r="118" s="37" customFormat="1" ht="15" customHeight="1" x14ac:dyDescent="0.25"/>
    <row r="119" s="37" customFormat="1" ht="15" customHeight="1" x14ac:dyDescent="0.25"/>
    <row r="120" s="37" customFormat="1" ht="15" customHeight="1" x14ac:dyDescent="0.25"/>
    <row r="121" s="37" customFormat="1" ht="15" customHeight="1" x14ac:dyDescent="0.25"/>
    <row r="122" s="37" customFormat="1" ht="15" customHeight="1" x14ac:dyDescent="0.25"/>
    <row r="123" s="37" customFormat="1" ht="15" customHeight="1" x14ac:dyDescent="0.25"/>
    <row r="124" s="37" customFormat="1" ht="15" customHeight="1" x14ac:dyDescent="0.25"/>
    <row r="125" s="37" customFormat="1" ht="15" customHeight="1" x14ac:dyDescent="0.25"/>
    <row r="126" s="37" customFormat="1" ht="15" customHeight="1" x14ac:dyDescent="0.25"/>
    <row r="127" s="37" customFormat="1" ht="15" customHeight="1" x14ac:dyDescent="0.25"/>
    <row r="128" s="37" customFormat="1" ht="15" customHeight="1" x14ac:dyDescent="0.25"/>
    <row r="129" s="37" customFormat="1" ht="15" customHeight="1" x14ac:dyDescent="0.25"/>
    <row r="130" s="37" customFormat="1" ht="15" customHeight="1" x14ac:dyDescent="0.25"/>
    <row r="131" s="37" customFormat="1" ht="15" customHeight="1" x14ac:dyDescent="0.25"/>
    <row r="132" s="37" customFormat="1" ht="15" customHeight="1" x14ac:dyDescent="0.25"/>
    <row r="133" s="37" customFormat="1" ht="15" customHeight="1" x14ac:dyDescent="0.25"/>
    <row r="134" s="37" customFormat="1" ht="15" customHeight="1" x14ac:dyDescent="0.25"/>
    <row r="135" s="37" customFormat="1" ht="15" customHeight="1" x14ac:dyDescent="0.25"/>
    <row r="136" s="37" customFormat="1" ht="15" customHeight="1" x14ac:dyDescent="0.25"/>
    <row r="137" s="37" customFormat="1" ht="15" customHeight="1" x14ac:dyDescent="0.25"/>
    <row r="138" s="37" customFormat="1" ht="15" customHeight="1" x14ac:dyDescent="0.25"/>
    <row r="139" s="37" customFormat="1" ht="15" customHeight="1" x14ac:dyDescent="0.25"/>
    <row r="140" s="37" customFormat="1" ht="15" customHeight="1" x14ac:dyDescent="0.25"/>
    <row r="141" s="37" customFormat="1" ht="15" customHeight="1" x14ac:dyDescent="0.25"/>
    <row r="142" s="37" customFormat="1" ht="15" customHeight="1" x14ac:dyDescent="0.25"/>
    <row r="143" s="37" customFormat="1" ht="15" customHeight="1" x14ac:dyDescent="0.25"/>
    <row r="144" s="37" customFormat="1" ht="15" customHeight="1" x14ac:dyDescent="0.25"/>
    <row r="145" s="37" customFormat="1" ht="15" customHeight="1" x14ac:dyDescent="0.25"/>
    <row r="146" s="37" customFormat="1" ht="15" customHeight="1" x14ac:dyDescent="0.25"/>
    <row r="147" s="37" customFormat="1" ht="15" customHeight="1" x14ac:dyDescent="0.25"/>
    <row r="148" s="37" customFormat="1" ht="15" customHeight="1" x14ac:dyDescent="0.25"/>
    <row r="149" s="37" customFormat="1" ht="15" customHeight="1" x14ac:dyDescent="0.25"/>
    <row r="150" s="37" customFormat="1" ht="15" customHeight="1" x14ac:dyDescent="0.25"/>
    <row r="151" s="37" customFormat="1" ht="15" customHeight="1" x14ac:dyDescent="0.25"/>
    <row r="152" s="37" customFormat="1" ht="15" customHeight="1" x14ac:dyDescent="0.25"/>
    <row r="153" s="37" customFormat="1" ht="15" customHeight="1" x14ac:dyDescent="0.25"/>
    <row r="154" s="37" customFormat="1" ht="15" customHeight="1" x14ac:dyDescent="0.25"/>
    <row r="155" s="37" customFormat="1" ht="15" customHeight="1" x14ac:dyDescent="0.25"/>
    <row r="156" s="37" customFormat="1" ht="15" customHeight="1" x14ac:dyDescent="0.25"/>
    <row r="157" s="37" customFormat="1" ht="15" customHeight="1" x14ac:dyDescent="0.25"/>
    <row r="158" s="37" customFormat="1" ht="15" customHeight="1" x14ac:dyDescent="0.25"/>
    <row r="159" s="37" customFormat="1" ht="15" customHeight="1" x14ac:dyDescent="0.25"/>
    <row r="160" s="37" customFormat="1" ht="15" customHeight="1" x14ac:dyDescent="0.25"/>
    <row r="161" s="37" customFormat="1" ht="15" customHeight="1" x14ac:dyDescent="0.25"/>
    <row r="162" s="37" customFormat="1" ht="15" customHeight="1" x14ac:dyDescent="0.25"/>
    <row r="163" s="37" customFormat="1" ht="15" customHeight="1" x14ac:dyDescent="0.25"/>
    <row r="164" s="37" customFormat="1" ht="15" customHeight="1" x14ac:dyDescent="0.25"/>
    <row r="165" s="37" customFormat="1" ht="15" customHeight="1" x14ac:dyDescent="0.25"/>
    <row r="166" s="37" customFormat="1" ht="15" customHeight="1" x14ac:dyDescent="0.25"/>
    <row r="167" s="37" customFormat="1" ht="15" customHeight="1" x14ac:dyDescent="0.25"/>
    <row r="168" s="37" customFormat="1" ht="15" customHeight="1" x14ac:dyDescent="0.25"/>
    <row r="169" s="37" customFormat="1" ht="15" customHeight="1" x14ac:dyDescent="0.25"/>
    <row r="170" s="37" customFormat="1" ht="15" customHeight="1" x14ac:dyDescent="0.25"/>
    <row r="171" s="37" customFormat="1" ht="15" customHeight="1" x14ac:dyDescent="0.25"/>
    <row r="172" s="37" customFormat="1" ht="15" customHeight="1" x14ac:dyDescent="0.25"/>
    <row r="173" s="37" customFormat="1" ht="15" customHeight="1" x14ac:dyDescent="0.25"/>
    <row r="174" s="37" customFormat="1" ht="15" customHeight="1" x14ac:dyDescent="0.25"/>
    <row r="175" s="37" customFormat="1" ht="15" customHeight="1" x14ac:dyDescent="0.25"/>
    <row r="176" s="37" customFormat="1" ht="15" customHeight="1" x14ac:dyDescent="0.25"/>
    <row r="177" s="37" customFormat="1" ht="15" customHeight="1" x14ac:dyDescent="0.25"/>
    <row r="178" s="37" customFormat="1" ht="15" customHeight="1" x14ac:dyDescent="0.25"/>
    <row r="179" s="37" customFormat="1" ht="15" customHeight="1" x14ac:dyDescent="0.25"/>
    <row r="180" s="37" customFormat="1" ht="15" customHeight="1" x14ac:dyDescent="0.25"/>
    <row r="181" s="37" customFormat="1" ht="15" customHeight="1" x14ac:dyDescent="0.25"/>
    <row r="182" s="37" customFormat="1" ht="15" customHeight="1" x14ac:dyDescent="0.25"/>
    <row r="183" s="37" customFormat="1" ht="15" customHeight="1" x14ac:dyDescent="0.25"/>
    <row r="184" s="37" customFormat="1" ht="15" customHeight="1" x14ac:dyDescent="0.25"/>
    <row r="185" s="37" customFormat="1" ht="15" customHeight="1" x14ac:dyDescent="0.25"/>
    <row r="186" s="37" customFormat="1" ht="15" customHeight="1" x14ac:dyDescent="0.25"/>
    <row r="187" s="37" customFormat="1" ht="15" customHeight="1" x14ac:dyDescent="0.25"/>
    <row r="188" s="37" customFormat="1" ht="15" customHeight="1" x14ac:dyDescent="0.25"/>
    <row r="189" s="37" customFormat="1" ht="15" customHeight="1" x14ac:dyDescent="0.25"/>
    <row r="190" s="37" customFormat="1" ht="15" customHeight="1" x14ac:dyDescent="0.25"/>
    <row r="191" s="37" customFormat="1" ht="15" customHeight="1" x14ac:dyDescent="0.25"/>
    <row r="192" s="37" customFormat="1" ht="15" customHeight="1" x14ac:dyDescent="0.25"/>
    <row r="193" s="37" customFormat="1" ht="15" customHeight="1" x14ac:dyDescent="0.25"/>
    <row r="194" s="37" customFormat="1" ht="15" customHeight="1" x14ac:dyDescent="0.25"/>
    <row r="195" s="37" customFormat="1" ht="15" customHeight="1" x14ac:dyDescent="0.25"/>
    <row r="196" s="37" customFormat="1" ht="15" customHeight="1" x14ac:dyDescent="0.25"/>
    <row r="197" s="37" customFormat="1" ht="15" customHeight="1" x14ac:dyDescent="0.25"/>
    <row r="198" s="37" customFormat="1" ht="15" customHeight="1" x14ac:dyDescent="0.25"/>
    <row r="199" s="37" customFormat="1" ht="15" customHeight="1" x14ac:dyDescent="0.25"/>
    <row r="200" s="37" customFormat="1" ht="15" customHeight="1" x14ac:dyDescent="0.25"/>
    <row r="201" s="37" customFormat="1" ht="15" customHeight="1" x14ac:dyDescent="0.25"/>
    <row r="202" s="37" customFormat="1" ht="15" customHeight="1" x14ac:dyDescent="0.25"/>
    <row r="203" s="37" customFormat="1" ht="15" customHeight="1" x14ac:dyDescent="0.25"/>
    <row r="204" s="37" customFormat="1" ht="15" customHeight="1" x14ac:dyDescent="0.25"/>
    <row r="205" s="37" customFormat="1" ht="15" customHeight="1" x14ac:dyDescent="0.25"/>
    <row r="206" s="37" customFormat="1" ht="15" customHeight="1" x14ac:dyDescent="0.25"/>
    <row r="207" s="37" customFormat="1" ht="15" customHeight="1" x14ac:dyDescent="0.25"/>
    <row r="208" s="37" customFormat="1" ht="15" customHeight="1" x14ac:dyDescent="0.25"/>
    <row r="209" s="37" customFormat="1" ht="15" customHeight="1" x14ac:dyDescent="0.25"/>
    <row r="210" s="37" customFormat="1" ht="15" customHeight="1" x14ac:dyDescent="0.25"/>
    <row r="211" s="37" customFormat="1" ht="15" customHeight="1" x14ac:dyDescent="0.25"/>
    <row r="212" s="37" customFormat="1" ht="15" customHeight="1" x14ac:dyDescent="0.25"/>
    <row r="213" s="37" customFormat="1" ht="15" customHeight="1" x14ac:dyDescent="0.25"/>
    <row r="214" s="37" customFormat="1" ht="15" customHeight="1" x14ac:dyDescent="0.25"/>
    <row r="215" s="37" customFormat="1" ht="15" customHeight="1" x14ac:dyDescent="0.25"/>
    <row r="216" s="37" customFormat="1" ht="15" customHeight="1" x14ac:dyDescent="0.25"/>
    <row r="217" s="37" customFormat="1" ht="15" customHeight="1" x14ac:dyDescent="0.25"/>
    <row r="218" s="37" customFormat="1" ht="15" customHeight="1" x14ac:dyDescent="0.25"/>
    <row r="219" s="37" customFormat="1" ht="15" customHeight="1" x14ac:dyDescent="0.25"/>
    <row r="220" s="37" customFormat="1" ht="15" customHeight="1" x14ac:dyDescent="0.25"/>
    <row r="221" s="37" customFormat="1" ht="15" customHeight="1" x14ac:dyDescent="0.25"/>
    <row r="222" s="37" customFormat="1" ht="15" customHeight="1" x14ac:dyDescent="0.25"/>
    <row r="223" s="37" customFormat="1" ht="15" customHeight="1" x14ac:dyDescent="0.25"/>
    <row r="224" s="37" customFormat="1" ht="15" customHeight="1" x14ac:dyDescent="0.25"/>
    <row r="225" s="37" customFormat="1" ht="15" customHeight="1" x14ac:dyDescent="0.25"/>
    <row r="226" s="37" customFormat="1" ht="15" customHeight="1" x14ac:dyDescent="0.25"/>
    <row r="227" s="37" customFormat="1" ht="15" customHeight="1" x14ac:dyDescent="0.25"/>
    <row r="228" s="37" customFormat="1" ht="15" customHeight="1" x14ac:dyDescent="0.25"/>
    <row r="229" s="37" customFormat="1" ht="15" customHeight="1" x14ac:dyDescent="0.25"/>
    <row r="230" s="37" customFormat="1" ht="15" customHeight="1" x14ac:dyDescent="0.25"/>
    <row r="231" s="37" customFormat="1" ht="15" customHeight="1" x14ac:dyDescent="0.25"/>
    <row r="232" s="37" customFormat="1" ht="15" customHeight="1" x14ac:dyDescent="0.25"/>
    <row r="233" s="37" customFormat="1" ht="15" customHeight="1" x14ac:dyDescent="0.25"/>
    <row r="234" s="37" customFormat="1" ht="15" customHeight="1" x14ac:dyDescent="0.25"/>
    <row r="235" s="37" customFormat="1" ht="15" customHeight="1" x14ac:dyDescent="0.25"/>
    <row r="236" s="37" customFormat="1" ht="15" customHeight="1" x14ac:dyDescent="0.25"/>
    <row r="237" s="37" customFormat="1" ht="15" customHeight="1" x14ac:dyDescent="0.25"/>
    <row r="238" s="37" customFormat="1" ht="15" customHeight="1" x14ac:dyDescent="0.25"/>
    <row r="239" s="37" customFormat="1" ht="15" customHeight="1" x14ac:dyDescent="0.25"/>
    <row r="240" s="37" customFormat="1" ht="15" customHeight="1" x14ac:dyDescent="0.25"/>
    <row r="241" s="37" customFormat="1" ht="15" customHeight="1" x14ac:dyDescent="0.25"/>
    <row r="242" s="37" customFormat="1" ht="15" customHeight="1" x14ac:dyDescent="0.25"/>
    <row r="243" s="37" customFormat="1" ht="15" customHeight="1" x14ac:dyDescent="0.25"/>
    <row r="244" s="37" customFormat="1" ht="15" customHeight="1" x14ac:dyDescent="0.25"/>
    <row r="245" s="37" customFormat="1" ht="15" customHeight="1" x14ac:dyDescent="0.25"/>
    <row r="246" s="37" customFormat="1" ht="15" customHeight="1" x14ac:dyDescent="0.25"/>
    <row r="247" s="37" customFormat="1" ht="15" customHeight="1" x14ac:dyDescent="0.25"/>
    <row r="248" s="37" customFormat="1" ht="15" customHeight="1" x14ac:dyDescent="0.25"/>
    <row r="249" s="37" customFormat="1" ht="15" customHeight="1" x14ac:dyDescent="0.25"/>
    <row r="250" s="37" customFormat="1" ht="15" customHeight="1" x14ac:dyDescent="0.25"/>
    <row r="251" s="37" customFormat="1" ht="15" customHeight="1" x14ac:dyDescent="0.25"/>
    <row r="252" s="37" customFormat="1" ht="15" customHeight="1" x14ac:dyDescent="0.25"/>
    <row r="253" s="37" customFormat="1" ht="15" customHeight="1" x14ac:dyDescent="0.25"/>
    <row r="254" s="37" customFormat="1" ht="15" customHeight="1" x14ac:dyDescent="0.25"/>
    <row r="255" s="37" customFormat="1" ht="15" customHeight="1" x14ac:dyDescent="0.25"/>
    <row r="256" s="37" customFormat="1" ht="15" customHeight="1" x14ac:dyDescent="0.25"/>
    <row r="257" s="37" customFormat="1" ht="15" customHeight="1" x14ac:dyDescent="0.25"/>
    <row r="258" s="37" customFormat="1" ht="15" customHeight="1" x14ac:dyDescent="0.25"/>
    <row r="259" s="37" customFormat="1" ht="15" customHeight="1" x14ac:dyDescent="0.25"/>
    <row r="260" s="37" customFormat="1" ht="15" customHeight="1" x14ac:dyDescent="0.25"/>
    <row r="261" s="37" customFormat="1" ht="15" customHeight="1" x14ac:dyDescent="0.25"/>
    <row r="262" s="37" customFormat="1" ht="15" customHeight="1" x14ac:dyDescent="0.25"/>
    <row r="263" s="37" customFormat="1" ht="15" customHeight="1" x14ac:dyDescent="0.25"/>
    <row r="264" s="37" customFormat="1" ht="15" customHeight="1" x14ac:dyDescent="0.25"/>
    <row r="265" s="37" customFormat="1" ht="15" customHeight="1" x14ac:dyDescent="0.25"/>
    <row r="266" s="37" customFormat="1" ht="15" customHeight="1" x14ac:dyDescent="0.25"/>
    <row r="267" s="37" customFormat="1" ht="15" customHeight="1" x14ac:dyDescent="0.25"/>
    <row r="268" s="37" customFormat="1" ht="15" customHeight="1" x14ac:dyDescent="0.25"/>
    <row r="269" s="37" customFormat="1" ht="15" customHeight="1" x14ac:dyDescent="0.25"/>
    <row r="270" s="37" customFormat="1" ht="15" customHeight="1" x14ac:dyDescent="0.25"/>
    <row r="271" s="37" customFormat="1" ht="15" customHeight="1" x14ac:dyDescent="0.25"/>
    <row r="272" s="37" customFormat="1" ht="15" customHeight="1" x14ac:dyDescent="0.25"/>
    <row r="273" s="37" customFormat="1" ht="15" customHeight="1" x14ac:dyDescent="0.25"/>
    <row r="274" s="37" customFormat="1" ht="15" customHeight="1" x14ac:dyDescent="0.25"/>
    <row r="275" s="37" customFormat="1" ht="15" customHeight="1" x14ac:dyDescent="0.25"/>
    <row r="276" s="37" customFormat="1" ht="15" customHeight="1" x14ac:dyDescent="0.25"/>
    <row r="277" s="37" customFormat="1" ht="15" customHeight="1" x14ac:dyDescent="0.25"/>
    <row r="278" s="37" customFormat="1" ht="15" customHeight="1" x14ac:dyDescent="0.25"/>
    <row r="279" s="37" customFormat="1" ht="15" customHeight="1" x14ac:dyDescent="0.25"/>
    <row r="280" s="37" customFormat="1" ht="15" customHeight="1" x14ac:dyDescent="0.25"/>
    <row r="281" s="37" customFormat="1" ht="15" customHeight="1" x14ac:dyDescent="0.25"/>
    <row r="282" s="37" customFormat="1" ht="15" customHeight="1" x14ac:dyDescent="0.25"/>
    <row r="283" s="37" customFormat="1" ht="15" customHeight="1" x14ac:dyDescent="0.25"/>
    <row r="284" s="37" customFormat="1" ht="15" customHeight="1" x14ac:dyDescent="0.25"/>
    <row r="285" s="37" customFormat="1" ht="15" customHeight="1" x14ac:dyDescent="0.25"/>
    <row r="286" s="37" customFormat="1" ht="15" customHeight="1" x14ac:dyDescent="0.25"/>
    <row r="287" s="37" customFormat="1" ht="15" customHeight="1" x14ac:dyDescent="0.25"/>
    <row r="288" s="37" customFormat="1" ht="15" customHeight="1" x14ac:dyDescent="0.25"/>
    <row r="289" s="37" customFormat="1" ht="15" customHeight="1" x14ac:dyDescent="0.25"/>
    <row r="290" s="37" customFormat="1" ht="15" customHeight="1" x14ac:dyDescent="0.25"/>
    <row r="291" s="37" customFormat="1" ht="15" customHeight="1" x14ac:dyDescent="0.25"/>
    <row r="292" s="37" customFormat="1" ht="15" customHeight="1" x14ac:dyDescent="0.25"/>
    <row r="293" s="37" customFormat="1" ht="15" customHeight="1" x14ac:dyDescent="0.25"/>
    <row r="294" s="37" customFormat="1" ht="15" customHeight="1" x14ac:dyDescent="0.25"/>
    <row r="295" s="37" customFormat="1" ht="15" customHeight="1" x14ac:dyDescent="0.25"/>
    <row r="296" s="37" customFormat="1" ht="15" customHeight="1" x14ac:dyDescent="0.25"/>
    <row r="297" s="37" customFormat="1" ht="15" customHeight="1" x14ac:dyDescent="0.25"/>
    <row r="298" s="37" customFormat="1" ht="15" customHeight="1" x14ac:dyDescent="0.25"/>
    <row r="299" s="37" customFormat="1" ht="15" customHeight="1" x14ac:dyDescent="0.25"/>
    <row r="300" s="37" customFormat="1" ht="15" customHeight="1" x14ac:dyDescent="0.25"/>
    <row r="301" s="37" customFormat="1" ht="15" customHeight="1" x14ac:dyDescent="0.25"/>
    <row r="302" s="37" customFormat="1" ht="15" customHeight="1" x14ac:dyDescent="0.25"/>
    <row r="303" s="37" customFormat="1" ht="15" customHeight="1" x14ac:dyDescent="0.25"/>
    <row r="304" s="37" customFormat="1" ht="15" customHeight="1" x14ac:dyDescent="0.25"/>
    <row r="305" s="37" customFormat="1" ht="15" customHeight="1" x14ac:dyDescent="0.25"/>
    <row r="306" s="37" customFormat="1" ht="15" customHeight="1" x14ac:dyDescent="0.25"/>
    <row r="307" s="37" customFormat="1" ht="15" customHeight="1" x14ac:dyDescent="0.25"/>
    <row r="308" s="37" customFormat="1" ht="15" customHeight="1" x14ac:dyDescent="0.25"/>
    <row r="309" s="37" customFormat="1" ht="15" customHeight="1" x14ac:dyDescent="0.25"/>
    <row r="310" s="37" customFormat="1" ht="15" customHeight="1" x14ac:dyDescent="0.25"/>
    <row r="311" s="37" customFormat="1" ht="15" customHeight="1" x14ac:dyDescent="0.25"/>
    <row r="312" s="37" customFormat="1" ht="15" customHeight="1" x14ac:dyDescent="0.25"/>
    <row r="313" s="37" customFormat="1" ht="15" customHeight="1" x14ac:dyDescent="0.25"/>
    <row r="314" s="37" customFormat="1" ht="15" customHeight="1" x14ac:dyDescent="0.25"/>
    <row r="315" s="37" customFormat="1" ht="15" customHeight="1" x14ac:dyDescent="0.25"/>
    <row r="316" s="37" customFormat="1" ht="15" customHeight="1" x14ac:dyDescent="0.25"/>
    <row r="317" s="37" customFormat="1" ht="15" customHeight="1" x14ac:dyDescent="0.25"/>
    <row r="318" s="37" customFormat="1" ht="15" customHeight="1" x14ac:dyDescent="0.25"/>
    <row r="319" s="37" customFormat="1" ht="15" customHeight="1" x14ac:dyDescent="0.25"/>
    <row r="320" s="37" customFormat="1" ht="15" customHeight="1" x14ac:dyDescent="0.25"/>
    <row r="321" s="37" customFormat="1" ht="15" customHeight="1" x14ac:dyDescent="0.25"/>
    <row r="322" s="37" customFormat="1" ht="15" customHeight="1" x14ac:dyDescent="0.25"/>
    <row r="323" s="37" customFormat="1" ht="15" customHeight="1" x14ac:dyDescent="0.25"/>
    <row r="324" s="37" customFormat="1" ht="15" customHeight="1" x14ac:dyDescent="0.25"/>
    <row r="325" s="37" customFormat="1" ht="15" customHeight="1" x14ac:dyDescent="0.25"/>
    <row r="326" s="37" customFormat="1" ht="15" customHeight="1" x14ac:dyDescent="0.25"/>
    <row r="327" s="37" customFormat="1" ht="15" customHeight="1" x14ac:dyDescent="0.25"/>
    <row r="328" s="37" customFormat="1" ht="15" customHeight="1" x14ac:dyDescent="0.25"/>
    <row r="329" s="37" customFormat="1" ht="15" customHeight="1" x14ac:dyDescent="0.25"/>
    <row r="330" s="37" customFormat="1" ht="15" customHeight="1" x14ac:dyDescent="0.25"/>
    <row r="331" s="37" customFormat="1" ht="15" customHeight="1" x14ac:dyDescent="0.25"/>
    <row r="332" s="37" customFormat="1" ht="15" customHeight="1" x14ac:dyDescent="0.25"/>
    <row r="333" s="37" customFormat="1" ht="15" customHeight="1" x14ac:dyDescent="0.25"/>
    <row r="334" s="37" customFormat="1" ht="15" customHeight="1" x14ac:dyDescent="0.25"/>
    <row r="335" s="37" customFormat="1" ht="15" customHeight="1" x14ac:dyDescent="0.25"/>
    <row r="336" s="37" customFormat="1" ht="15" customHeight="1" x14ac:dyDescent="0.25"/>
    <row r="337" s="37" customFormat="1" ht="15" customHeight="1" x14ac:dyDescent="0.25"/>
    <row r="338" s="37" customFormat="1" ht="15" customHeight="1" x14ac:dyDescent="0.25"/>
    <row r="339" s="37" customFormat="1" ht="15" customHeight="1" x14ac:dyDescent="0.25"/>
    <row r="340" s="37" customFormat="1" ht="15" customHeight="1" x14ac:dyDescent="0.25"/>
    <row r="341" s="37" customFormat="1" ht="15" customHeight="1" x14ac:dyDescent="0.25"/>
    <row r="342" s="37" customFormat="1" ht="15" customHeight="1" x14ac:dyDescent="0.25"/>
    <row r="343" s="37" customFormat="1" ht="15" customHeight="1" x14ac:dyDescent="0.25"/>
    <row r="344" s="37" customFormat="1" ht="15" customHeight="1" x14ac:dyDescent="0.25"/>
    <row r="345" s="37" customFormat="1" ht="15" customHeight="1" x14ac:dyDescent="0.25"/>
    <row r="346" s="37" customFormat="1" ht="15" customHeight="1" x14ac:dyDescent="0.25"/>
    <row r="347" s="37" customFormat="1" ht="15" customHeight="1" x14ac:dyDescent="0.25"/>
    <row r="348" s="37" customFormat="1" ht="15" customHeight="1" x14ac:dyDescent="0.25"/>
    <row r="349" s="37" customFormat="1" ht="15" customHeight="1" x14ac:dyDescent="0.25"/>
    <row r="350" s="37" customFormat="1" ht="15" customHeight="1" x14ac:dyDescent="0.25"/>
    <row r="351" s="37" customFormat="1" ht="15" customHeight="1" x14ac:dyDescent="0.25"/>
    <row r="352" s="37" customFormat="1" ht="15" customHeight="1" x14ac:dyDescent="0.25"/>
    <row r="353" s="37" customFormat="1" ht="15" customHeight="1" x14ac:dyDescent="0.25"/>
    <row r="354" s="37" customFormat="1" ht="15" customHeight="1" x14ac:dyDescent="0.25"/>
    <row r="355" s="37" customFormat="1" ht="15" customHeight="1" x14ac:dyDescent="0.25"/>
    <row r="356" s="37" customFormat="1" ht="15" customHeight="1" x14ac:dyDescent="0.25"/>
    <row r="357" s="37" customFormat="1" ht="15" customHeight="1" x14ac:dyDescent="0.25"/>
    <row r="358" s="37" customFormat="1" ht="15" customHeight="1" x14ac:dyDescent="0.25"/>
    <row r="359" s="37" customFormat="1" ht="15" customHeight="1" x14ac:dyDescent="0.25"/>
    <row r="360" s="37" customFormat="1" ht="15" customHeight="1" x14ac:dyDescent="0.25"/>
    <row r="361" s="37" customFormat="1" ht="15" customHeight="1" x14ac:dyDescent="0.25"/>
    <row r="362" s="37" customFormat="1" ht="15" customHeight="1" x14ac:dyDescent="0.25"/>
    <row r="363" s="37" customFormat="1" ht="15" customHeight="1" x14ac:dyDescent="0.25"/>
    <row r="364" s="37" customFormat="1" ht="15" customHeight="1" x14ac:dyDescent="0.25"/>
    <row r="365" s="37" customFormat="1" ht="15" customHeight="1" x14ac:dyDescent="0.25"/>
    <row r="366" s="37" customFormat="1" ht="15" customHeight="1" x14ac:dyDescent="0.25"/>
    <row r="367" s="37" customFormat="1" ht="15" customHeight="1" x14ac:dyDescent="0.25"/>
    <row r="368" s="37" customFormat="1" ht="15" customHeight="1" x14ac:dyDescent="0.25"/>
    <row r="369" s="37" customFormat="1" ht="15" customHeight="1" x14ac:dyDescent="0.25"/>
    <row r="370" s="37" customFormat="1" ht="15" customHeight="1" x14ac:dyDescent="0.25"/>
    <row r="371" s="37" customFormat="1" ht="15" customHeight="1" x14ac:dyDescent="0.25"/>
    <row r="372" s="37" customFormat="1" ht="15" customHeight="1" x14ac:dyDescent="0.25"/>
    <row r="373" s="37" customFormat="1" ht="15" customHeight="1" x14ac:dyDescent="0.25"/>
    <row r="374" s="37" customFormat="1" ht="15" customHeight="1" x14ac:dyDescent="0.25"/>
    <row r="375" s="37" customFormat="1" ht="15" customHeight="1" x14ac:dyDescent="0.25"/>
    <row r="376" s="37" customFormat="1" ht="15" customHeight="1" x14ac:dyDescent="0.25"/>
    <row r="377" s="37" customFormat="1" ht="15" customHeight="1" x14ac:dyDescent="0.25"/>
    <row r="378" s="37" customFormat="1" ht="15" customHeight="1" x14ac:dyDescent="0.25"/>
    <row r="379" s="37" customFormat="1" ht="15" customHeight="1" x14ac:dyDescent="0.25"/>
    <row r="380" s="37" customFormat="1" ht="15" customHeight="1" x14ac:dyDescent="0.25"/>
    <row r="381" s="37" customFormat="1" ht="15" customHeight="1" x14ac:dyDescent="0.25"/>
    <row r="382" s="37" customFormat="1" ht="15" customHeight="1" x14ac:dyDescent="0.25"/>
    <row r="383" s="37" customFormat="1" ht="15" customHeight="1" x14ac:dyDescent="0.25"/>
    <row r="384" s="37" customFormat="1" ht="15" customHeight="1" x14ac:dyDescent="0.25"/>
    <row r="385" s="37" customFormat="1" ht="15" customHeight="1" x14ac:dyDescent="0.25"/>
    <row r="386" s="37" customFormat="1" ht="15" customHeight="1" x14ac:dyDescent="0.25"/>
    <row r="387" s="37" customFormat="1" ht="15" customHeight="1" x14ac:dyDescent="0.25"/>
    <row r="388" s="37" customFormat="1" ht="15" customHeight="1" x14ac:dyDescent="0.25"/>
    <row r="389" s="37" customFormat="1" ht="15" customHeight="1" x14ac:dyDescent="0.25"/>
    <row r="390" s="37" customFormat="1" ht="15" customHeight="1" x14ac:dyDescent="0.25"/>
    <row r="391" s="37" customFormat="1" ht="15" customHeight="1" x14ac:dyDescent="0.25"/>
    <row r="392" s="37" customFormat="1" ht="15" customHeight="1" x14ac:dyDescent="0.25"/>
    <row r="393" s="37" customFormat="1" ht="15" customHeight="1" x14ac:dyDescent="0.25"/>
    <row r="394" s="37" customFormat="1" ht="15" customHeight="1" x14ac:dyDescent="0.25"/>
    <row r="395" s="37" customFormat="1" ht="15" customHeight="1" x14ac:dyDescent="0.25"/>
    <row r="396" s="37" customFormat="1" ht="15" customHeight="1" x14ac:dyDescent="0.25"/>
    <row r="397" s="37" customFormat="1" ht="15" customHeight="1" x14ac:dyDescent="0.25"/>
    <row r="398" s="37" customFormat="1" ht="15" customHeight="1" x14ac:dyDescent="0.25"/>
    <row r="399" s="37" customFormat="1" ht="15" customHeight="1" x14ac:dyDescent="0.25"/>
    <row r="400" s="37" customFormat="1" ht="15" customHeight="1" x14ac:dyDescent="0.25"/>
    <row r="401" s="37" customFormat="1" ht="15" customHeight="1" x14ac:dyDescent="0.25"/>
    <row r="402" s="37" customFormat="1" ht="15" customHeight="1" x14ac:dyDescent="0.25"/>
    <row r="403" s="37" customFormat="1" ht="15" customHeight="1" x14ac:dyDescent="0.25"/>
    <row r="404" s="37" customFormat="1" ht="15" customHeight="1" x14ac:dyDescent="0.25"/>
    <row r="405" s="37" customFormat="1" ht="15" customHeight="1" x14ac:dyDescent="0.25"/>
    <row r="406" s="37" customFormat="1" ht="15" customHeight="1" x14ac:dyDescent="0.25"/>
    <row r="407" s="37" customFormat="1" ht="15" customHeight="1" x14ac:dyDescent="0.25"/>
    <row r="408" s="37" customFormat="1" ht="15" customHeight="1" x14ac:dyDescent="0.25"/>
    <row r="409" s="37" customFormat="1" ht="15" customHeight="1" x14ac:dyDescent="0.25"/>
    <row r="410" s="37" customFormat="1" ht="15" customHeight="1" x14ac:dyDescent="0.25"/>
    <row r="411" s="37" customFormat="1" ht="15" customHeight="1" x14ac:dyDescent="0.25"/>
    <row r="412" s="37" customFormat="1" ht="15" customHeight="1" x14ac:dyDescent="0.25"/>
    <row r="413" s="37" customFormat="1" ht="15" customHeight="1" x14ac:dyDescent="0.25"/>
    <row r="414" s="37" customFormat="1" ht="15" customHeight="1" x14ac:dyDescent="0.25"/>
    <row r="415" s="37" customFormat="1" ht="15" customHeight="1" x14ac:dyDescent="0.25"/>
    <row r="416" s="37" customFormat="1" ht="15" customHeight="1" x14ac:dyDescent="0.25"/>
    <row r="417" s="37" customFormat="1" ht="15" customHeight="1" x14ac:dyDescent="0.25"/>
    <row r="418" s="37" customFormat="1" ht="15" customHeight="1" x14ac:dyDescent="0.25"/>
    <row r="419" s="37" customFormat="1" ht="15" customHeight="1" x14ac:dyDescent="0.25"/>
    <row r="420" s="37" customFormat="1" ht="15" customHeight="1" x14ac:dyDescent="0.25"/>
    <row r="421" s="37" customFormat="1" ht="15" customHeight="1" x14ac:dyDescent="0.25"/>
    <row r="422" s="37" customFormat="1" ht="15" customHeight="1" x14ac:dyDescent="0.25"/>
    <row r="423" s="37" customFormat="1" ht="15" customHeight="1" x14ac:dyDescent="0.25"/>
    <row r="424" s="37" customFormat="1" ht="15" customHeight="1" x14ac:dyDescent="0.25"/>
    <row r="425" s="37" customFormat="1" ht="15" customHeight="1" x14ac:dyDescent="0.25"/>
    <row r="426" s="37" customFormat="1" ht="15" customHeight="1" x14ac:dyDescent="0.25"/>
    <row r="427" s="37" customFormat="1" ht="15" customHeight="1" x14ac:dyDescent="0.25"/>
    <row r="428" s="37" customFormat="1" ht="15" customHeight="1" x14ac:dyDescent="0.25"/>
    <row r="429" s="37" customFormat="1" ht="15" customHeight="1" x14ac:dyDescent="0.25"/>
    <row r="430" s="37" customFormat="1" ht="15" customHeight="1" x14ac:dyDescent="0.25"/>
    <row r="431" s="37" customFormat="1" ht="15" customHeight="1" x14ac:dyDescent="0.25"/>
    <row r="432" s="37" customFormat="1" ht="15" customHeight="1" x14ac:dyDescent="0.25"/>
    <row r="433" s="37" customFormat="1" ht="15" customHeight="1" x14ac:dyDescent="0.25"/>
    <row r="434" s="37" customFormat="1" ht="15" customHeight="1" x14ac:dyDescent="0.25"/>
    <row r="435" s="37" customFormat="1" ht="15" customHeight="1" x14ac:dyDescent="0.25"/>
    <row r="436" s="37" customFormat="1" ht="15" customHeight="1" x14ac:dyDescent="0.25"/>
    <row r="437" s="37" customFormat="1" ht="15" customHeight="1" x14ac:dyDescent="0.25"/>
    <row r="438" s="37" customFormat="1" ht="15" customHeight="1" x14ac:dyDescent="0.25"/>
    <row r="439" s="37" customFormat="1" ht="15" customHeight="1" x14ac:dyDescent="0.25"/>
    <row r="440" s="37" customFormat="1" ht="15" customHeight="1" x14ac:dyDescent="0.25"/>
    <row r="441" s="37" customFormat="1" ht="15" customHeight="1" x14ac:dyDescent="0.25"/>
    <row r="442" s="37" customFormat="1" ht="15" customHeight="1" x14ac:dyDescent="0.25"/>
    <row r="443" s="37" customFormat="1" ht="15" customHeight="1" x14ac:dyDescent="0.25"/>
    <row r="444" s="37" customFormat="1" ht="15" customHeight="1" x14ac:dyDescent="0.25"/>
    <row r="445" s="37" customFormat="1" ht="15" customHeight="1" x14ac:dyDescent="0.25"/>
    <row r="446" s="37" customFormat="1" ht="15" customHeight="1" x14ac:dyDescent="0.25"/>
    <row r="447" s="37" customFormat="1" ht="15" customHeight="1" x14ac:dyDescent="0.25"/>
    <row r="448" s="37" customFormat="1" ht="15" customHeight="1" x14ac:dyDescent="0.25"/>
    <row r="449" s="37" customFormat="1" ht="15" customHeight="1" x14ac:dyDescent="0.25"/>
    <row r="450" s="37" customFormat="1" ht="15" customHeight="1" x14ac:dyDescent="0.25"/>
    <row r="451" s="37" customFormat="1" ht="15" customHeight="1" x14ac:dyDescent="0.25"/>
    <row r="452" s="37" customFormat="1" ht="15" customHeight="1" x14ac:dyDescent="0.25"/>
    <row r="453" s="37" customFormat="1" ht="15" customHeight="1" x14ac:dyDescent="0.25"/>
    <row r="454" s="37" customFormat="1" ht="15" customHeight="1" x14ac:dyDescent="0.25"/>
    <row r="455" s="37" customFormat="1" ht="15" customHeight="1" x14ac:dyDescent="0.25"/>
    <row r="456" s="37" customFormat="1" ht="15" customHeight="1" x14ac:dyDescent="0.25"/>
    <row r="457" s="37" customFormat="1" ht="15" customHeight="1" x14ac:dyDescent="0.25"/>
    <row r="458" s="37" customFormat="1" ht="15" customHeight="1" x14ac:dyDescent="0.25"/>
    <row r="459" s="37" customFormat="1" ht="15" customHeight="1" x14ac:dyDescent="0.25"/>
    <row r="460" s="37" customFormat="1" ht="15" customHeight="1" x14ac:dyDescent="0.25"/>
    <row r="461" s="37" customFormat="1" ht="15" customHeight="1" x14ac:dyDescent="0.25"/>
    <row r="462" s="37" customFormat="1" ht="15" customHeight="1" x14ac:dyDescent="0.25"/>
    <row r="463" s="37" customFormat="1" ht="15" customHeight="1" x14ac:dyDescent="0.25"/>
    <row r="464" s="37" customFormat="1" ht="15" customHeight="1" x14ac:dyDescent="0.25"/>
    <row r="465" s="37" customFormat="1" ht="15" customHeight="1" x14ac:dyDescent="0.25"/>
    <row r="466" s="37" customFormat="1" ht="15" customHeight="1" x14ac:dyDescent="0.25"/>
    <row r="467" s="37" customFormat="1" ht="15" customHeight="1" x14ac:dyDescent="0.25"/>
    <row r="468" s="37" customFormat="1" ht="15" customHeight="1" x14ac:dyDescent="0.25"/>
    <row r="469" s="37" customFormat="1" ht="15" customHeight="1" x14ac:dyDescent="0.25"/>
    <row r="470" s="37" customFormat="1" ht="15" customHeight="1" x14ac:dyDescent="0.25"/>
    <row r="471" s="37" customFormat="1" ht="15" customHeight="1" x14ac:dyDescent="0.25"/>
    <row r="472" s="37" customFormat="1" ht="15" customHeight="1" x14ac:dyDescent="0.25"/>
    <row r="473" s="37" customFormat="1" ht="15" customHeight="1" x14ac:dyDescent="0.25"/>
    <row r="474" s="37" customFormat="1" ht="15" customHeight="1" x14ac:dyDescent="0.25"/>
    <row r="475" s="37" customFormat="1" ht="15" customHeight="1" x14ac:dyDescent="0.25"/>
    <row r="476" s="37" customFormat="1" ht="15" customHeight="1" x14ac:dyDescent="0.25"/>
    <row r="477" s="37" customFormat="1" ht="15" customHeight="1" x14ac:dyDescent="0.25"/>
    <row r="478" s="37" customFormat="1" ht="15" customHeight="1" x14ac:dyDescent="0.25"/>
    <row r="479" s="37" customFormat="1" ht="15" customHeight="1" x14ac:dyDescent="0.25"/>
    <row r="480" s="37" customFormat="1" ht="15" customHeight="1" x14ac:dyDescent="0.25"/>
    <row r="481" s="37" customFormat="1" ht="15" customHeight="1" x14ac:dyDescent="0.25"/>
    <row r="482" s="37" customFormat="1" ht="15" customHeight="1" x14ac:dyDescent="0.25"/>
    <row r="483" s="37" customFormat="1" ht="15" customHeight="1" x14ac:dyDescent="0.25"/>
    <row r="484" s="37" customFormat="1" ht="15" customHeight="1" x14ac:dyDescent="0.25"/>
    <row r="485" s="37" customFormat="1" ht="15" customHeight="1" x14ac:dyDescent="0.25"/>
    <row r="486" s="37" customFormat="1" ht="15" customHeight="1" x14ac:dyDescent="0.25"/>
    <row r="487" s="37" customFormat="1" ht="15" customHeight="1" x14ac:dyDescent="0.25"/>
    <row r="488" s="37" customFormat="1" ht="15" customHeight="1" x14ac:dyDescent="0.25"/>
    <row r="489" s="37" customFormat="1" ht="15" customHeight="1" x14ac:dyDescent="0.25"/>
    <row r="490" s="37" customFormat="1" ht="15" customHeight="1" x14ac:dyDescent="0.25"/>
    <row r="491" s="37" customFormat="1" ht="15" customHeight="1" x14ac:dyDescent="0.25"/>
    <row r="492" s="37" customFormat="1" ht="15" customHeight="1" x14ac:dyDescent="0.25"/>
    <row r="493" s="37" customFormat="1" ht="15" customHeight="1" x14ac:dyDescent="0.25"/>
    <row r="494" s="37" customFormat="1" ht="15" customHeight="1" x14ac:dyDescent="0.25"/>
    <row r="495" s="37" customFormat="1" ht="15" customHeight="1" x14ac:dyDescent="0.25"/>
    <row r="496" s="37" customFormat="1" ht="15" customHeight="1" x14ac:dyDescent="0.25"/>
    <row r="497" s="37" customFormat="1" ht="15" customHeight="1" x14ac:dyDescent="0.25"/>
    <row r="498" s="37" customFormat="1" ht="15" customHeight="1" x14ac:dyDescent="0.25"/>
    <row r="499" s="37" customFormat="1" ht="15" customHeight="1" x14ac:dyDescent="0.25"/>
    <row r="500" s="37" customFormat="1" ht="15" customHeight="1" x14ac:dyDescent="0.25"/>
    <row r="501" s="37" customFormat="1" ht="15" customHeight="1" x14ac:dyDescent="0.25"/>
    <row r="502" s="37" customFormat="1" ht="15" customHeight="1" x14ac:dyDescent="0.25"/>
    <row r="503" s="37" customFormat="1" ht="15" customHeight="1" x14ac:dyDescent="0.25"/>
    <row r="504" s="37" customFormat="1" ht="15" customHeight="1" x14ac:dyDescent="0.25"/>
    <row r="505" s="37" customFormat="1" ht="15" customHeight="1" x14ac:dyDescent="0.25"/>
    <row r="506" s="37" customFormat="1" ht="15" customHeight="1" x14ac:dyDescent="0.25"/>
    <row r="507" s="37" customFormat="1" ht="15" customHeight="1" x14ac:dyDescent="0.25"/>
    <row r="508" s="37" customFormat="1" ht="15" customHeight="1" x14ac:dyDescent="0.25"/>
    <row r="509" s="37" customFormat="1" ht="15" customHeight="1" x14ac:dyDescent="0.25"/>
    <row r="510" s="37" customFormat="1" ht="15" customHeight="1" x14ac:dyDescent="0.25"/>
    <row r="511" s="37" customFormat="1" ht="15" customHeight="1" x14ac:dyDescent="0.25"/>
    <row r="512" s="37" customFormat="1" ht="15" customHeight="1" x14ac:dyDescent="0.25"/>
    <row r="513" s="37" customFormat="1" ht="15" customHeight="1" x14ac:dyDescent="0.25"/>
    <row r="514" s="37" customFormat="1" ht="15" customHeight="1" x14ac:dyDescent="0.25"/>
    <row r="515" s="37" customFormat="1" ht="15" customHeight="1" x14ac:dyDescent="0.25"/>
    <row r="516" s="37" customFormat="1" ht="15" customHeight="1" x14ac:dyDescent="0.25"/>
    <row r="517" s="37" customFormat="1" ht="15" customHeight="1" x14ac:dyDescent="0.25"/>
    <row r="518" s="37" customFormat="1" ht="15" customHeight="1" x14ac:dyDescent="0.25"/>
    <row r="519" s="37" customFormat="1" ht="15" customHeight="1" x14ac:dyDescent="0.25"/>
    <row r="520" s="37" customFormat="1" ht="15" customHeight="1" x14ac:dyDescent="0.25"/>
    <row r="521" s="37" customFormat="1" ht="15" customHeight="1" x14ac:dyDescent="0.25"/>
    <row r="522" s="37" customFormat="1" ht="15" customHeight="1" x14ac:dyDescent="0.25"/>
    <row r="523" s="37" customFormat="1" ht="15" customHeight="1" x14ac:dyDescent="0.25"/>
    <row r="524" s="37" customFormat="1" ht="15" customHeight="1" x14ac:dyDescent="0.25"/>
    <row r="525" s="37" customFormat="1" ht="15" customHeight="1" x14ac:dyDescent="0.25"/>
    <row r="526" s="37" customFormat="1" ht="15" customHeight="1" x14ac:dyDescent="0.25"/>
    <row r="527" s="37" customFormat="1" ht="15" customHeight="1" x14ac:dyDescent="0.25"/>
    <row r="528" s="37" customFormat="1" ht="15" customHeight="1" x14ac:dyDescent="0.25"/>
    <row r="529" s="37" customFormat="1" ht="15" customHeight="1" x14ac:dyDescent="0.25"/>
    <row r="530" s="37" customFormat="1" ht="15" customHeight="1" x14ac:dyDescent="0.25"/>
    <row r="531" s="37" customFormat="1" ht="15" customHeight="1" x14ac:dyDescent="0.25"/>
    <row r="532" s="37" customFormat="1" ht="15" customHeight="1" x14ac:dyDescent="0.25"/>
    <row r="533" s="37" customFormat="1" ht="15" customHeight="1" x14ac:dyDescent="0.25"/>
    <row r="534" s="37" customFormat="1" ht="15" customHeight="1" x14ac:dyDescent="0.25"/>
    <row r="535" s="37" customFormat="1" ht="15" customHeight="1" x14ac:dyDescent="0.25"/>
    <row r="536" s="37" customFormat="1" ht="15" customHeight="1" x14ac:dyDescent="0.25"/>
    <row r="537" s="37" customFormat="1" ht="15" customHeight="1" x14ac:dyDescent="0.25"/>
    <row r="538" s="37" customFormat="1" ht="15" customHeight="1" x14ac:dyDescent="0.25"/>
    <row r="539" s="37" customFormat="1" ht="15" customHeight="1" x14ac:dyDescent="0.25"/>
    <row r="540" s="37" customFormat="1" ht="15" customHeight="1" x14ac:dyDescent="0.25"/>
    <row r="541" s="37" customFormat="1" ht="15" customHeight="1" x14ac:dyDescent="0.25"/>
    <row r="542" s="37" customFormat="1" ht="15" customHeight="1" x14ac:dyDescent="0.25"/>
    <row r="543" s="37" customFormat="1" ht="15" customHeight="1" x14ac:dyDescent="0.25"/>
    <row r="544" s="37" customFormat="1" ht="15" customHeight="1" x14ac:dyDescent="0.25"/>
    <row r="545" s="37" customFormat="1" ht="15" customHeight="1" x14ac:dyDescent="0.25"/>
    <row r="546" s="37" customFormat="1" ht="15" customHeight="1" x14ac:dyDescent="0.25"/>
    <row r="547" s="37" customFormat="1" ht="15" customHeight="1" x14ac:dyDescent="0.25"/>
    <row r="548" s="37" customFormat="1" ht="15" customHeight="1" x14ac:dyDescent="0.25"/>
    <row r="549" s="37" customFormat="1" ht="15" customHeight="1" x14ac:dyDescent="0.25"/>
    <row r="550" s="37" customFormat="1" ht="15" customHeight="1" x14ac:dyDescent="0.25"/>
    <row r="551" s="37" customFormat="1" ht="15" customHeight="1" x14ac:dyDescent="0.25"/>
    <row r="552" s="37" customFormat="1" ht="15" customHeight="1" x14ac:dyDescent="0.25"/>
    <row r="553" s="37" customFormat="1" ht="15" customHeight="1" x14ac:dyDescent="0.25"/>
    <row r="554" s="37" customFormat="1" ht="15" customHeight="1" x14ac:dyDescent="0.25"/>
    <row r="555" s="37" customFormat="1" ht="15" customHeight="1" x14ac:dyDescent="0.25"/>
    <row r="556" s="37" customFormat="1" ht="15" customHeight="1" x14ac:dyDescent="0.25"/>
    <row r="557" s="37" customFormat="1" ht="15" customHeight="1" x14ac:dyDescent="0.25"/>
    <row r="558" s="37" customFormat="1" ht="15" customHeight="1" x14ac:dyDescent="0.25"/>
    <row r="559" s="37" customFormat="1" ht="15" customHeight="1" x14ac:dyDescent="0.25"/>
    <row r="560" s="37" customFormat="1" ht="15" customHeight="1" x14ac:dyDescent="0.25"/>
    <row r="561" s="37" customFormat="1" ht="15" customHeight="1" x14ac:dyDescent="0.25"/>
    <row r="562" s="37" customFormat="1" ht="15" customHeight="1" x14ac:dyDescent="0.25"/>
    <row r="563" s="37" customFormat="1" ht="15" customHeight="1" x14ac:dyDescent="0.25"/>
    <row r="564" s="37" customFormat="1" ht="15" customHeight="1" x14ac:dyDescent="0.25"/>
    <row r="565" s="37" customFormat="1" ht="15" customHeight="1" x14ac:dyDescent="0.25"/>
    <row r="566" s="37" customFormat="1" ht="15" customHeight="1" x14ac:dyDescent="0.25"/>
    <row r="567" s="37" customFormat="1" ht="15" customHeight="1" x14ac:dyDescent="0.25"/>
    <row r="568" s="37" customFormat="1" ht="15" customHeight="1" x14ac:dyDescent="0.25"/>
    <row r="569" s="37" customFormat="1" ht="15" customHeight="1" x14ac:dyDescent="0.25"/>
    <row r="570" s="37" customFormat="1" ht="15" customHeight="1" x14ac:dyDescent="0.25"/>
    <row r="571" s="37" customFormat="1" ht="15" customHeight="1" x14ac:dyDescent="0.25"/>
    <row r="572" s="37" customFormat="1" ht="15" customHeight="1" x14ac:dyDescent="0.25"/>
    <row r="573" s="37" customFormat="1" ht="15" customHeight="1" x14ac:dyDescent="0.25"/>
    <row r="574" s="37" customFormat="1" ht="15" customHeight="1" x14ac:dyDescent="0.25"/>
    <row r="575" s="37" customFormat="1" ht="15" customHeight="1" x14ac:dyDescent="0.25"/>
    <row r="576" s="37" customFormat="1" ht="15" customHeight="1" x14ac:dyDescent="0.25"/>
    <row r="577" s="37" customFormat="1" ht="15" customHeight="1" x14ac:dyDescent="0.25"/>
    <row r="578" s="37" customFormat="1" ht="15" customHeight="1" x14ac:dyDescent="0.25"/>
    <row r="579" s="37" customFormat="1" ht="15" customHeight="1" x14ac:dyDescent="0.25"/>
    <row r="580" s="37" customFormat="1" ht="15" customHeight="1" x14ac:dyDescent="0.25"/>
    <row r="581" s="37" customFormat="1" ht="15" customHeight="1" x14ac:dyDescent="0.25"/>
    <row r="582" s="37" customFormat="1" ht="15" customHeight="1" x14ac:dyDescent="0.25"/>
    <row r="583" s="37" customFormat="1" ht="15" customHeight="1" x14ac:dyDescent="0.25"/>
    <row r="584" s="37" customFormat="1" ht="15" customHeight="1" x14ac:dyDescent="0.25"/>
    <row r="585" s="37" customFormat="1" ht="15" customHeight="1" x14ac:dyDescent="0.25"/>
    <row r="586" s="37" customFormat="1" ht="15" customHeight="1" x14ac:dyDescent="0.25"/>
    <row r="587" s="37" customFormat="1" ht="15" customHeight="1" x14ac:dyDescent="0.25"/>
    <row r="588" s="37" customFormat="1" ht="15" customHeight="1" x14ac:dyDescent="0.25"/>
    <row r="589" s="37" customFormat="1" ht="15" customHeight="1" x14ac:dyDescent="0.25"/>
    <row r="590" s="37" customFormat="1" ht="15" customHeight="1" x14ac:dyDescent="0.25"/>
    <row r="591" s="37" customFormat="1" ht="15" customHeight="1" x14ac:dyDescent="0.25"/>
    <row r="592" s="37" customFormat="1" ht="15" customHeight="1" x14ac:dyDescent="0.25"/>
    <row r="593" s="37" customFormat="1" ht="15" customHeight="1" x14ac:dyDescent="0.25"/>
    <row r="594" s="37" customFormat="1" ht="15" customHeight="1" x14ac:dyDescent="0.25"/>
    <row r="595" s="37" customFormat="1" ht="15" customHeight="1" x14ac:dyDescent="0.25"/>
    <row r="596" s="37" customFormat="1" ht="15" customHeight="1" x14ac:dyDescent="0.25"/>
    <row r="597" s="37" customFormat="1" ht="15" customHeight="1" x14ac:dyDescent="0.25"/>
    <row r="598" s="37" customFormat="1" ht="15" customHeight="1" x14ac:dyDescent="0.25"/>
    <row r="599" s="37" customFormat="1" ht="15" customHeight="1" x14ac:dyDescent="0.25"/>
    <row r="600" s="37" customFormat="1" ht="15" customHeight="1" x14ac:dyDescent="0.25"/>
    <row r="601" s="37" customFormat="1" ht="15" customHeight="1" x14ac:dyDescent="0.25"/>
    <row r="602" s="37" customFormat="1" ht="15" customHeight="1" x14ac:dyDescent="0.25"/>
    <row r="603" s="37" customFormat="1" ht="15" customHeight="1" x14ac:dyDescent="0.25"/>
    <row r="604" s="37" customFormat="1" ht="15" customHeight="1" x14ac:dyDescent="0.25"/>
    <row r="605" s="37" customFormat="1" ht="15" customHeight="1" x14ac:dyDescent="0.25"/>
    <row r="606" s="37" customFormat="1" ht="15" customHeight="1" x14ac:dyDescent="0.25"/>
    <row r="607" s="37" customFormat="1" ht="15" customHeight="1" x14ac:dyDescent="0.25"/>
    <row r="608" s="37" customFormat="1" ht="15" customHeight="1" x14ac:dyDescent="0.25"/>
    <row r="609" s="37" customFormat="1" ht="15" customHeight="1" x14ac:dyDescent="0.25"/>
    <row r="610" s="37" customFormat="1" ht="15" customHeight="1" x14ac:dyDescent="0.25"/>
    <row r="611" s="37" customFormat="1" ht="15" customHeight="1" x14ac:dyDescent="0.25"/>
    <row r="612" s="37" customFormat="1" ht="15" customHeight="1" x14ac:dyDescent="0.25"/>
    <row r="613" s="37" customFormat="1" ht="15" customHeight="1" x14ac:dyDescent="0.25"/>
    <row r="614" s="37" customFormat="1" ht="15" customHeight="1" x14ac:dyDescent="0.25"/>
    <row r="615" s="37" customFormat="1" ht="15" customHeight="1" x14ac:dyDescent="0.25"/>
    <row r="616" s="37" customFormat="1" ht="15" customHeight="1" x14ac:dyDescent="0.25"/>
    <row r="617" s="37" customFormat="1" ht="15" customHeight="1" x14ac:dyDescent="0.25"/>
    <row r="618" s="37" customFormat="1" ht="15" customHeight="1" x14ac:dyDescent="0.25"/>
    <row r="619" s="37" customFormat="1" ht="15" customHeight="1" x14ac:dyDescent="0.25"/>
    <row r="620" s="37" customFormat="1" ht="15" customHeight="1" x14ac:dyDescent="0.25"/>
    <row r="621" s="37" customFormat="1" ht="15" customHeight="1" x14ac:dyDescent="0.25"/>
    <row r="622" s="37" customFormat="1" ht="15" customHeight="1" x14ac:dyDescent="0.25"/>
    <row r="623" s="37" customFormat="1" ht="15" customHeight="1" x14ac:dyDescent="0.25"/>
    <row r="624" s="37" customFormat="1" ht="15" customHeight="1" x14ac:dyDescent="0.25"/>
    <row r="625" s="37" customFormat="1" ht="15" customHeight="1" x14ac:dyDescent="0.25"/>
    <row r="626" s="37" customFormat="1" ht="15" customHeight="1" x14ac:dyDescent="0.25"/>
    <row r="627" s="37" customFormat="1" ht="15" customHeight="1" x14ac:dyDescent="0.25"/>
    <row r="628" s="37" customFormat="1" ht="15" customHeight="1" x14ac:dyDescent="0.25"/>
    <row r="629" s="37" customFormat="1" ht="15" customHeight="1" x14ac:dyDescent="0.25"/>
    <row r="630" s="37" customFormat="1" ht="15" customHeight="1" x14ac:dyDescent="0.25"/>
    <row r="631" s="37" customFormat="1" ht="15" customHeight="1" x14ac:dyDescent="0.25"/>
    <row r="632" s="37" customFormat="1" ht="15" customHeight="1" x14ac:dyDescent="0.25"/>
    <row r="633" s="37" customFormat="1" ht="15" customHeight="1" x14ac:dyDescent="0.25"/>
    <row r="634" s="37" customFormat="1" ht="15" customHeight="1" x14ac:dyDescent="0.25"/>
    <row r="635" s="37" customFormat="1" ht="15" customHeight="1" x14ac:dyDescent="0.25"/>
    <row r="636" s="37" customFormat="1" ht="15" customHeight="1" x14ac:dyDescent="0.25"/>
    <row r="637" s="37" customFormat="1" ht="15" customHeight="1" x14ac:dyDescent="0.25"/>
    <row r="638" s="37" customFormat="1" ht="15" customHeight="1" x14ac:dyDescent="0.25"/>
    <row r="639" s="37" customFormat="1" ht="15" customHeight="1" x14ac:dyDescent="0.25"/>
    <row r="640" s="37" customFormat="1" ht="15" customHeight="1" x14ac:dyDescent="0.25"/>
    <row r="641" s="37" customFormat="1" ht="15" customHeight="1" x14ac:dyDescent="0.25"/>
    <row r="642" s="37" customFormat="1" ht="15" customHeight="1" x14ac:dyDescent="0.25"/>
    <row r="643" s="37" customFormat="1" ht="15" customHeight="1" x14ac:dyDescent="0.25"/>
    <row r="644" s="37" customFormat="1" ht="15" customHeight="1" x14ac:dyDescent="0.25"/>
    <row r="645" s="37" customFormat="1" ht="15" customHeight="1" x14ac:dyDescent="0.25"/>
    <row r="646" s="37" customFormat="1" ht="15" customHeight="1" x14ac:dyDescent="0.25"/>
    <row r="647" s="37" customFormat="1" ht="15" customHeight="1" x14ac:dyDescent="0.25"/>
    <row r="648" s="37" customFormat="1" ht="15" customHeight="1" x14ac:dyDescent="0.25"/>
    <row r="649" s="37" customFormat="1" ht="15" customHeight="1" x14ac:dyDescent="0.25"/>
    <row r="650" s="37" customFormat="1" ht="15" customHeight="1" x14ac:dyDescent="0.25"/>
    <row r="651" s="37" customFormat="1" ht="15" customHeight="1" x14ac:dyDescent="0.25"/>
    <row r="652" s="37" customFormat="1" ht="15" customHeight="1" x14ac:dyDescent="0.25"/>
    <row r="653" s="37" customFormat="1" ht="15" customHeight="1" x14ac:dyDescent="0.25"/>
    <row r="654" s="37" customFormat="1" ht="15" customHeight="1" x14ac:dyDescent="0.25"/>
    <row r="655" s="37" customFormat="1" ht="15" customHeight="1" x14ac:dyDescent="0.25"/>
    <row r="656" s="37" customFormat="1" ht="15" customHeight="1" x14ac:dyDescent="0.25"/>
    <row r="657" s="37" customFormat="1" ht="15" customHeight="1" x14ac:dyDescent="0.25"/>
    <row r="658" s="37" customFormat="1" ht="15" customHeight="1" x14ac:dyDescent="0.25"/>
    <row r="659" s="37" customFormat="1" ht="15" customHeight="1" x14ac:dyDescent="0.25"/>
    <row r="660" s="37" customFormat="1" ht="15" customHeight="1" x14ac:dyDescent="0.25"/>
    <row r="661" s="37" customFormat="1" ht="15" customHeight="1" x14ac:dyDescent="0.25"/>
    <row r="662" s="37" customFormat="1" ht="15" customHeight="1" x14ac:dyDescent="0.25"/>
    <row r="663" s="37" customFormat="1" ht="15" customHeight="1" x14ac:dyDescent="0.25"/>
    <row r="664" s="37" customFormat="1" ht="15" customHeight="1" x14ac:dyDescent="0.25"/>
    <row r="665" s="37" customFormat="1" ht="15" customHeight="1" x14ac:dyDescent="0.25"/>
    <row r="666" s="37" customFormat="1" ht="15" customHeight="1" x14ac:dyDescent="0.25"/>
    <row r="667" s="37" customFormat="1" ht="15" customHeight="1" x14ac:dyDescent="0.25"/>
    <row r="668" s="37" customFormat="1" ht="15" customHeight="1" x14ac:dyDescent="0.25"/>
    <row r="669" s="37" customFormat="1" ht="15" customHeight="1" x14ac:dyDescent="0.25"/>
    <row r="670" s="37" customFormat="1" ht="15" customHeight="1" x14ac:dyDescent="0.25"/>
    <row r="671" s="37" customFormat="1" ht="15" customHeight="1" x14ac:dyDescent="0.25"/>
    <row r="672" s="37" customFormat="1" ht="15" customHeight="1" x14ac:dyDescent="0.25"/>
    <row r="673" s="37" customFormat="1" ht="15" customHeight="1" x14ac:dyDescent="0.25"/>
    <row r="674" s="37" customFormat="1" ht="15" customHeight="1" x14ac:dyDescent="0.25"/>
    <row r="675" s="37" customFormat="1" ht="15" customHeight="1" x14ac:dyDescent="0.25"/>
    <row r="676" s="37" customFormat="1" ht="15" customHeight="1" x14ac:dyDescent="0.25"/>
    <row r="677" s="37" customFormat="1" ht="15" customHeight="1" x14ac:dyDescent="0.25"/>
    <row r="678" s="37" customFormat="1" ht="15" customHeight="1" x14ac:dyDescent="0.25"/>
    <row r="679" s="37" customFormat="1" ht="15" customHeight="1" x14ac:dyDescent="0.25"/>
    <row r="680" s="37" customFormat="1" ht="15" customHeight="1" x14ac:dyDescent="0.25"/>
    <row r="681" s="37" customFormat="1" ht="15" customHeight="1" x14ac:dyDescent="0.25"/>
    <row r="682" s="37" customFormat="1" ht="15" customHeight="1" x14ac:dyDescent="0.25"/>
    <row r="683" s="37" customFormat="1" ht="15" customHeight="1" x14ac:dyDescent="0.25"/>
    <row r="684" s="37" customFormat="1" ht="15" customHeight="1" x14ac:dyDescent="0.25"/>
    <row r="685" s="37" customFormat="1" ht="15" customHeight="1" x14ac:dyDescent="0.25"/>
    <row r="686" s="37" customFormat="1" ht="15" customHeight="1" x14ac:dyDescent="0.25"/>
    <row r="687" s="37" customFormat="1" ht="15" customHeight="1" x14ac:dyDescent="0.25"/>
    <row r="688" s="37" customFormat="1" ht="15" customHeight="1" x14ac:dyDescent="0.25"/>
    <row r="689" s="37" customFormat="1" ht="15" customHeight="1" x14ac:dyDescent="0.25"/>
    <row r="690" s="37" customFormat="1" ht="15" customHeight="1" x14ac:dyDescent="0.25"/>
    <row r="691" s="37" customFormat="1" ht="15" customHeight="1" x14ac:dyDescent="0.25"/>
    <row r="692" s="37" customFormat="1" ht="15" customHeight="1" x14ac:dyDescent="0.25"/>
    <row r="693" s="37" customFormat="1" ht="15" customHeight="1" x14ac:dyDescent="0.25"/>
    <row r="694" s="37" customFormat="1" ht="15" customHeight="1" x14ac:dyDescent="0.25"/>
    <row r="695" s="37" customFormat="1" ht="15" customHeight="1" x14ac:dyDescent="0.25"/>
    <row r="696" s="37" customFormat="1" ht="15" customHeight="1" x14ac:dyDescent="0.25"/>
    <row r="697" s="37" customFormat="1" ht="15" customHeight="1" x14ac:dyDescent="0.25"/>
    <row r="698" s="37" customFormat="1" ht="15" customHeight="1" x14ac:dyDescent="0.25"/>
    <row r="699" s="37" customFormat="1" ht="15" customHeight="1" x14ac:dyDescent="0.25"/>
    <row r="700" s="37" customFormat="1" ht="15" customHeight="1" x14ac:dyDescent="0.25"/>
    <row r="701" s="37" customFormat="1" ht="15" customHeight="1" x14ac:dyDescent="0.25"/>
    <row r="702" s="37" customFormat="1" ht="15" customHeight="1" x14ac:dyDescent="0.25"/>
    <row r="703" s="37" customFormat="1" ht="15" customHeight="1" x14ac:dyDescent="0.25"/>
    <row r="704" s="37" customFormat="1" ht="15" customHeight="1" x14ac:dyDescent="0.25"/>
    <row r="705" s="37" customFormat="1" ht="15" customHeight="1" x14ac:dyDescent="0.25"/>
    <row r="706" s="37" customFormat="1" ht="15" customHeight="1" x14ac:dyDescent="0.25"/>
    <row r="707" s="37" customFormat="1" ht="15" customHeight="1" x14ac:dyDescent="0.25"/>
    <row r="708" s="37" customFormat="1" ht="15" customHeight="1" x14ac:dyDescent="0.25"/>
    <row r="709" s="37" customFormat="1" ht="15" customHeight="1" x14ac:dyDescent="0.25"/>
    <row r="710" s="37" customFormat="1" ht="15" customHeight="1" x14ac:dyDescent="0.25"/>
    <row r="711" s="37" customFormat="1" ht="15" customHeight="1" x14ac:dyDescent="0.25"/>
    <row r="712" s="37" customFormat="1" ht="15" customHeight="1" x14ac:dyDescent="0.25"/>
    <row r="713" s="37" customFormat="1" ht="15" customHeight="1" x14ac:dyDescent="0.25"/>
    <row r="714" s="37" customFormat="1" ht="15" customHeight="1" x14ac:dyDescent="0.25"/>
    <row r="715" s="37" customFormat="1" ht="15" customHeight="1" x14ac:dyDescent="0.25"/>
    <row r="716" s="37" customFormat="1" ht="15" customHeight="1" x14ac:dyDescent="0.25"/>
    <row r="717" s="37" customFormat="1" ht="15" customHeight="1" x14ac:dyDescent="0.25"/>
    <row r="718" s="37" customFormat="1" ht="15" customHeight="1" x14ac:dyDescent="0.25"/>
    <row r="719" s="37" customFormat="1" ht="15" customHeight="1" x14ac:dyDescent="0.25"/>
    <row r="720" s="37" customFormat="1" ht="15" customHeight="1" x14ac:dyDescent="0.25"/>
    <row r="721" s="37" customFormat="1" ht="15" customHeight="1" x14ac:dyDescent="0.25"/>
    <row r="722" s="37" customFormat="1" ht="15" customHeight="1" x14ac:dyDescent="0.25"/>
    <row r="723" s="37" customFormat="1" ht="15" customHeight="1" x14ac:dyDescent="0.25"/>
    <row r="724" s="37" customFormat="1" ht="15" customHeight="1" x14ac:dyDescent="0.25"/>
    <row r="725" s="37" customFormat="1" ht="15" customHeight="1" x14ac:dyDescent="0.25"/>
    <row r="726" s="37" customFormat="1" ht="15" customHeight="1" x14ac:dyDescent="0.25"/>
    <row r="727" s="37" customFormat="1" ht="15" customHeight="1" x14ac:dyDescent="0.25"/>
    <row r="728" s="37" customFormat="1" ht="15" customHeight="1" x14ac:dyDescent="0.25"/>
    <row r="729" s="37" customFormat="1" ht="15" customHeight="1" x14ac:dyDescent="0.25"/>
    <row r="730" s="37" customFormat="1" ht="15" customHeight="1" x14ac:dyDescent="0.25"/>
    <row r="731" s="37" customFormat="1" ht="15" customHeight="1" x14ac:dyDescent="0.25"/>
    <row r="732" s="37" customFormat="1" ht="15" customHeight="1" x14ac:dyDescent="0.25"/>
    <row r="733" s="37" customFormat="1" ht="15" customHeight="1" x14ac:dyDescent="0.25"/>
    <row r="734" s="37" customFormat="1" ht="15" customHeight="1" x14ac:dyDescent="0.25"/>
    <row r="735" s="37" customFormat="1" ht="15" customHeight="1" x14ac:dyDescent="0.25"/>
    <row r="736" s="37" customFormat="1" ht="15" customHeight="1" x14ac:dyDescent="0.25"/>
    <row r="737" s="37" customFormat="1" ht="15" customHeight="1" x14ac:dyDescent="0.25"/>
    <row r="738" s="37" customFormat="1" ht="15" customHeight="1" x14ac:dyDescent="0.25"/>
    <row r="739" s="37" customFormat="1" ht="15" customHeight="1" x14ac:dyDescent="0.25"/>
    <row r="740" s="37" customFormat="1" ht="15" customHeight="1" x14ac:dyDescent="0.25"/>
    <row r="741" s="37" customFormat="1" ht="15" customHeight="1" x14ac:dyDescent="0.25"/>
    <row r="742" s="37" customFormat="1" ht="15" customHeight="1" x14ac:dyDescent="0.25"/>
    <row r="743" s="37" customFormat="1" ht="15" customHeight="1" x14ac:dyDescent="0.25"/>
    <row r="744" s="37" customFormat="1" ht="15" customHeight="1" x14ac:dyDescent="0.25"/>
    <row r="745" s="37" customFormat="1" ht="15" customHeight="1" x14ac:dyDescent="0.25"/>
    <row r="746" s="37" customFormat="1" ht="15" customHeight="1" x14ac:dyDescent="0.25"/>
    <row r="747" s="37" customFormat="1" ht="15" customHeight="1" x14ac:dyDescent="0.25"/>
    <row r="748" s="37" customFormat="1" ht="15" customHeight="1" x14ac:dyDescent="0.25"/>
    <row r="749" s="37" customFormat="1" ht="15" customHeight="1" x14ac:dyDescent="0.25"/>
    <row r="750" s="37" customFormat="1" ht="15" customHeight="1" x14ac:dyDescent="0.25"/>
    <row r="751" s="37" customFormat="1" ht="15" customHeight="1" x14ac:dyDescent="0.25"/>
    <row r="752" s="37" customFormat="1" ht="15" customHeight="1" x14ac:dyDescent="0.25"/>
    <row r="753" s="37" customFormat="1" ht="15" customHeight="1" x14ac:dyDescent="0.25"/>
    <row r="754" s="37" customFormat="1" ht="15" customHeight="1" x14ac:dyDescent="0.25"/>
    <row r="755" s="37" customFormat="1" ht="15" customHeight="1" x14ac:dyDescent="0.25"/>
    <row r="756" s="37" customFormat="1" ht="15" customHeight="1" x14ac:dyDescent="0.25"/>
    <row r="757" s="37" customFormat="1" ht="15" customHeight="1" x14ac:dyDescent="0.25"/>
    <row r="758" s="37" customFormat="1" ht="15" customHeight="1" x14ac:dyDescent="0.25"/>
    <row r="759" s="37" customFormat="1" ht="15" customHeight="1" x14ac:dyDescent="0.25"/>
    <row r="760" s="37" customFormat="1" ht="15" customHeight="1" x14ac:dyDescent="0.25"/>
    <row r="761" s="37" customFormat="1" ht="15" customHeight="1" x14ac:dyDescent="0.25"/>
    <row r="762" s="37" customFormat="1" ht="15" customHeight="1" x14ac:dyDescent="0.25"/>
    <row r="763" s="37" customFormat="1" ht="15" customHeight="1" x14ac:dyDescent="0.25"/>
    <row r="764" s="37" customFormat="1" ht="15" customHeight="1" x14ac:dyDescent="0.25"/>
    <row r="765" s="37" customFormat="1" ht="15" customHeight="1" x14ac:dyDescent="0.25"/>
    <row r="766" s="37" customFormat="1" ht="15" customHeight="1" x14ac:dyDescent="0.25"/>
    <row r="767" s="37" customFormat="1" ht="15" customHeight="1" x14ac:dyDescent="0.25"/>
    <row r="768" s="37" customFormat="1" ht="15" customHeight="1" x14ac:dyDescent="0.25"/>
    <row r="769" s="37" customFormat="1" ht="15" customHeight="1" x14ac:dyDescent="0.25"/>
    <row r="770" s="37" customFormat="1" ht="15" customHeight="1" x14ac:dyDescent="0.25"/>
    <row r="771" s="37" customFormat="1" ht="15" customHeight="1" x14ac:dyDescent="0.25"/>
    <row r="772" s="37" customFormat="1" ht="15" customHeight="1" x14ac:dyDescent="0.25"/>
    <row r="773" s="37" customFormat="1" ht="15" customHeight="1" x14ac:dyDescent="0.25"/>
    <row r="774" s="37" customFormat="1" ht="15" customHeight="1" x14ac:dyDescent="0.25"/>
    <row r="775" s="37" customFormat="1" ht="15" customHeight="1" x14ac:dyDescent="0.25"/>
    <row r="776" s="37" customFormat="1" ht="15" customHeight="1" x14ac:dyDescent="0.25"/>
    <row r="777" s="37" customFormat="1" ht="15" customHeight="1" x14ac:dyDescent="0.25"/>
    <row r="778" s="37" customFormat="1" ht="15" customHeight="1" x14ac:dyDescent="0.25"/>
    <row r="779" s="37" customFormat="1" ht="15" customHeight="1" x14ac:dyDescent="0.25"/>
    <row r="780" s="37" customFormat="1" ht="15" customHeight="1" x14ac:dyDescent="0.25"/>
    <row r="781" s="37" customFormat="1" ht="15" customHeight="1" x14ac:dyDescent="0.25"/>
    <row r="782" s="37" customFormat="1" ht="15" customHeight="1" x14ac:dyDescent="0.25"/>
    <row r="783" s="37" customFormat="1" ht="15" customHeight="1" x14ac:dyDescent="0.25"/>
    <row r="784" s="37" customFormat="1" ht="15" customHeight="1" x14ac:dyDescent="0.25"/>
    <row r="785" s="37" customFormat="1" ht="15" customHeight="1" x14ac:dyDescent="0.25"/>
    <row r="786" s="37" customFormat="1" ht="15" customHeight="1" x14ac:dyDescent="0.25"/>
    <row r="787" s="37" customFormat="1" ht="15" customHeight="1" x14ac:dyDescent="0.25"/>
    <row r="788" s="37" customFormat="1" ht="15" customHeight="1" x14ac:dyDescent="0.25"/>
    <row r="789" s="37" customFormat="1" ht="15" customHeight="1" x14ac:dyDescent="0.25"/>
    <row r="790" s="37" customFormat="1" ht="15" customHeight="1" x14ac:dyDescent="0.25"/>
    <row r="791" s="37" customFormat="1" ht="15" customHeight="1" x14ac:dyDescent="0.25"/>
    <row r="792" s="37" customFormat="1" ht="15" customHeight="1" x14ac:dyDescent="0.25"/>
    <row r="793" s="37" customFormat="1" ht="15" customHeight="1" x14ac:dyDescent="0.25"/>
    <row r="794" s="37" customFormat="1" ht="15" customHeight="1" x14ac:dyDescent="0.25"/>
    <row r="795" s="37" customFormat="1" ht="15" customHeight="1" x14ac:dyDescent="0.25"/>
    <row r="796" s="37" customFormat="1" ht="15" customHeight="1" x14ac:dyDescent="0.25"/>
    <row r="797" s="37" customFormat="1" ht="15" customHeight="1" x14ac:dyDescent="0.25"/>
    <row r="798" s="37" customFormat="1" ht="15" customHeight="1" x14ac:dyDescent="0.25"/>
    <row r="799" s="37" customFormat="1" ht="15" customHeight="1" x14ac:dyDescent="0.25"/>
    <row r="800" s="37" customFormat="1" ht="15" customHeight="1" x14ac:dyDescent="0.25"/>
    <row r="801" s="37" customFormat="1" ht="15" customHeight="1" x14ac:dyDescent="0.25"/>
    <row r="802" s="37" customFormat="1" ht="15" customHeight="1" x14ac:dyDescent="0.25"/>
    <row r="803" s="37" customFormat="1" ht="15" customHeight="1" x14ac:dyDescent="0.25"/>
    <row r="804" s="37" customFormat="1" ht="15" customHeight="1" x14ac:dyDescent="0.25"/>
    <row r="805" s="37" customFormat="1" ht="15" customHeight="1" x14ac:dyDescent="0.25"/>
    <row r="806" s="37" customFormat="1" ht="15" customHeight="1" x14ac:dyDescent="0.25"/>
    <row r="807" s="37" customFormat="1" ht="15" customHeight="1" x14ac:dyDescent="0.25"/>
    <row r="808" s="37" customFormat="1" ht="15" customHeight="1" x14ac:dyDescent="0.25"/>
    <row r="809" s="37" customFormat="1" ht="15" customHeight="1" x14ac:dyDescent="0.25"/>
    <row r="810" s="37" customFormat="1" ht="15" customHeight="1" x14ac:dyDescent="0.25"/>
    <row r="811" s="37" customFormat="1" ht="15" customHeight="1" x14ac:dyDescent="0.25"/>
    <row r="812" s="37" customFormat="1" ht="15" customHeight="1" x14ac:dyDescent="0.25"/>
    <row r="813" s="37" customFormat="1" ht="15" customHeight="1" x14ac:dyDescent="0.25"/>
    <row r="814" s="37" customFormat="1" ht="15" customHeight="1" x14ac:dyDescent="0.25"/>
    <row r="815" s="37" customFormat="1" ht="15" customHeight="1" x14ac:dyDescent="0.25"/>
    <row r="816" s="37" customFormat="1" ht="15" customHeight="1" x14ac:dyDescent="0.25"/>
    <row r="817" s="37" customFormat="1" ht="15" customHeight="1" x14ac:dyDescent="0.25"/>
    <row r="818" s="37" customFormat="1" ht="15" customHeight="1" x14ac:dyDescent="0.25"/>
    <row r="819" s="37" customFormat="1" ht="15" customHeight="1" x14ac:dyDescent="0.25"/>
    <row r="820" s="37" customFormat="1" ht="15" customHeight="1" x14ac:dyDescent="0.25"/>
    <row r="821" s="37" customFormat="1" ht="15" customHeight="1" x14ac:dyDescent="0.25"/>
    <row r="822" s="37" customFormat="1" ht="15" customHeight="1" x14ac:dyDescent="0.25"/>
    <row r="823" s="37" customFormat="1" ht="15" customHeight="1" x14ac:dyDescent="0.25"/>
    <row r="824" s="37" customFormat="1" ht="15" customHeight="1" x14ac:dyDescent="0.25"/>
    <row r="825" s="37" customFormat="1" ht="15" customHeight="1" x14ac:dyDescent="0.25"/>
    <row r="826" s="37" customFormat="1" ht="15" customHeight="1" x14ac:dyDescent="0.25"/>
    <row r="827" s="37" customFormat="1" ht="15" customHeight="1" x14ac:dyDescent="0.25"/>
    <row r="828" s="37" customFormat="1" ht="15" customHeight="1" x14ac:dyDescent="0.25"/>
    <row r="829" s="37" customFormat="1" ht="15" customHeight="1" x14ac:dyDescent="0.25"/>
    <row r="830" s="37" customFormat="1" ht="15" customHeight="1" x14ac:dyDescent="0.25"/>
    <row r="831" s="37" customFormat="1" ht="15" customHeight="1" x14ac:dyDescent="0.25"/>
    <row r="832" s="37" customFormat="1" ht="15" customHeight="1" x14ac:dyDescent="0.25"/>
    <row r="833" s="37" customFormat="1" ht="15" customHeight="1" x14ac:dyDescent="0.25"/>
    <row r="834" s="37" customFormat="1" ht="15" customHeight="1" x14ac:dyDescent="0.25"/>
    <row r="835" s="37" customFormat="1" ht="15" customHeight="1" x14ac:dyDescent="0.25"/>
    <row r="836" s="37" customFormat="1" ht="15" customHeight="1" x14ac:dyDescent="0.25"/>
    <row r="837" s="37" customFormat="1" ht="15" customHeight="1" x14ac:dyDescent="0.25"/>
    <row r="838" s="37" customFormat="1" ht="15" customHeight="1" x14ac:dyDescent="0.25"/>
    <row r="839" s="37" customFormat="1" ht="15" customHeight="1" x14ac:dyDescent="0.25"/>
    <row r="840" s="37" customFormat="1" ht="15" customHeight="1" x14ac:dyDescent="0.25"/>
    <row r="841" s="37" customFormat="1" ht="15" customHeight="1" x14ac:dyDescent="0.25"/>
    <row r="842" s="37" customFormat="1" ht="15" customHeight="1" x14ac:dyDescent="0.25"/>
    <row r="843" s="37" customFormat="1" ht="15" customHeight="1" x14ac:dyDescent="0.25"/>
    <row r="844" s="37" customFormat="1" ht="15" customHeight="1" x14ac:dyDescent="0.25"/>
    <row r="845" s="37" customFormat="1" ht="15" customHeight="1" x14ac:dyDescent="0.25"/>
    <row r="846" s="37" customFormat="1" ht="15" customHeight="1" x14ac:dyDescent="0.25"/>
    <row r="847" s="37" customFormat="1" ht="15" customHeight="1" x14ac:dyDescent="0.25"/>
    <row r="848" s="37" customFormat="1" ht="15" customHeight="1" x14ac:dyDescent="0.25"/>
    <row r="849" s="37" customFormat="1" ht="15" customHeight="1" x14ac:dyDescent="0.25"/>
    <row r="850" s="37" customFormat="1" ht="15" customHeight="1" x14ac:dyDescent="0.25"/>
    <row r="851" s="37" customFormat="1" ht="15" customHeight="1" x14ac:dyDescent="0.25"/>
    <row r="852" s="37" customFormat="1" ht="15" customHeight="1" x14ac:dyDescent="0.25"/>
    <row r="853" s="37" customFormat="1" ht="15" customHeight="1" x14ac:dyDescent="0.25"/>
    <row r="854" s="37" customFormat="1" ht="15" customHeight="1" x14ac:dyDescent="0.25"/>
    <row r="855" s="37" customFormat="1" ht="15" customHeight="1" x14ac:dyDescent="0.25"/>
    <row r="856" s="37" customFormat="1" ht="15" customHeight="1" x14ac:dyDescent="0.25"/>
    <row r="857" s="37" customFormat="1" ht="15" customHeight="1" x14ac:dyDescent="0.25"/>
    <row r="858" s="37" customFormat="1" ht="15" customHeight="1" x14ac:dyDescent="0.25"/>
    <row r="859" s="37" customFormat="1" ht="15" customHeight="1" x14ac:dyDescent="0.25"/>
    <row r="860" s="37" customFormat="1" ht="15" customHeight="1" x14ac:dyDescent="0.25"/>
    <row r="861" s="37" customFormat="1" ht="15" customHeight="1" x14ac:dyDescent="0.25"/>
    <row r="862" s="37" customFormat="1" ht="15" customHeight="1" x14ac:dyDescent="0.25"/>
    <row r="863" s="37" customFormat="1" ht="15" customHeight="1" x14ac:dyDescent="0.25"/>
    <row r="864" s="37" customFormat="1" ht="15" customHeight="1" x14ac:dyDescent="0.25"/>
    <row r="865" s="37" customFormat="1" ht="15" customHeight="1" x14ac:dyDescent="0.25"/>
    <row r="866" s="37" customFormat="1" ht="15" customHeight="1" x14ac:dyDescent="0.25"/>
    <row r="867" s="37" customFormat="1" ht="15" customHeight="1" x14ac:dyDescent="0.25"/>
    <row r="868" s="37" customFormat="1" ht="15" customHeight="1" x14ac:dyDescent="0.25"/>
    <row r="869" s="37" customFormat="1" ht="15" customHeight="1" x14ac:dyDescent="0.25"/>
    <row r="870" s="37" customFormat="1" ht="15" customHeight="1" x14ac:dyDescent="0.25"/>
    <row r="871" s="37" customFormat="1" ht="15" customHeight="1" x14ac:dyDescent="0.25"/>
    <row r="872" s="37" customFormat="1" ht="15" customHeight="1" x14ac:dyDescent="0.25"/>
    <row r="873" s="37" customFormat="1" ht="15" customHeight="1" x14ac:dyDescent="0.25"/>
    <row r="874" s="37" customFormat="1" ht="15" customHeight="1" x14ac:dyDescent="0.25"/>
    <row r="875" s="37" customFormat="1" ht="15" customHeight="1" x14ac:dyDescent="0.25"/>
    <row r="876" s="37" customFormat="1" ht="15" customHeight="1" x14ac:dyDescent="0.25"/>
    <row r="877" s="37" customFormat="1" ht="15" customHeight="1" x14ac:dyDescent="0.25"/>
    <row r="878" s="37" customFormat="1" ht="15" customHeight="1" x14ac:dyDescent="0.25"/>
    <row r="879" s="37" customFormat="1" ht="15" customHeight="1" x14ac:dyDescent="0.25"/>
    <row r="880" s="37" customFormat="1" ht="15" customHeight="1" x14ac:dyDescent="0.25"/>
    <row r="881" s="37" customFormat="1" ht="15" customHeight="1" x14ac:dyDescent="0.25"/>
    <row r="882" s="37" customFormat="1" ht="15" customHeight="1" x14ac:dyDescent="0.25"/>
    <row r="883" s="37" customFormat="1" ht="15" customHeight="1" x14ac:dyDescent="0.25"/>
    <row r="884" s="37" customFormat="1" ht="15" customHeight="1" x14ac:dyDescent="0.25"/>
    <row r="885" s="37" customFormat="1" ht="15" customHeight="1" x14ac:dyDescent="0.25"/>
    <row r="886" s="37" customFormat="1" ht="15" customHeight="1" x14ac:dyDescent="0.25"/>
    <row r="887" s="37" customFormat="1" ht="15" customHeight="1" x14ac:dyDescent="0.25"/>
    <row r="888" s="37" customFormat="1" ht="15" customHeight="1" x14ac:dyDescent="0.25"/>
    <row r="889" s="37" customFormat="1" ht="15" customHeight="1" x14ac:dyDescent="0.25"/>
    <row r="890" s="37" customFormat="1" ht="15" customHeight="1" x14ac:dyDescent="0.25"/>
    <row r="891" s="37" customFormat="1" ht="15" customHeight="1" x14ac:dyDescent="0.25"/>
    <row r="892" s="37" customFormat="1" ht="15" customHeight="1" x14ac:dyDescent="0.25"/>
    <row r="893" s="37" customFormat="1" ht="15" customHeight="1" x14ac:dyDescent="0.25"/>
    <row r="894" s="37" customFormat="1" ht="15" customHeight="1" x14ac:dyDescent="0.25"/>
    <row r="895" s="37" customFormat="1" ht="15" customHeight="1" x14ac:dyDescent="0.25"/>
    <row r="896" s="37" customFormat="1" ht="15" customHeight="1" x14ac:dyDescent="0.25"/>
    <row r="897" s="37" customFormat="1" ht="15" customHeight="1" x14ac:dyDescent="0.25"/>
    <row r="898" s="37" customFormat="1" ht="15" customHeight="1" x14ac:dyDescent="0.25"/>
    <row r="899" s="37" customFormat="1" ht="15" customHeight="1" x14ac:dyDescent="0.25"/>
    <row r="900" s="37" customFormat="1" ht="15" customHeight="1" x14ac:dyDescent="0.25"/>
    <row r="901" s="37" customFormat="1" ht="15" customHeight="1" x14ac:dyDescent="0.25"/>
    <row r="902" s="37" customFormat="1" ht="15" customHeight="1" x14ac:dyDescent="0.25"/>
    <row r="903" s="37" customFormat="1" ht="15" customHeight="1" x14ac:dyDescent="0.25"/>
    <row r="904" s="37" customFormat="1" ht="15" customHeight="1" x14ac:dyDescent="0.25"/>
    <row r="905" s="37" customFormat="1" ht="15" customHeight="1" x14ac:dyDescent="0.25"/>
    <row r="906" s="37" customFormat="1" ht="15" customHeight="1" x14ac:dyDescent="0.25"/>
    <row r="907" s="37" customFormat="1" ht="15" customHeight="1" x14ac:dyDescent="0.25"/>
    <row r="908" s="37" customFormat="1" ht="15" customHeight="1" x14ac:dyDescent="0.25"/>
    <row r="909" s="37" customFormat="1" ht="15" customHeight="1" x14ac:dyDescent="0.25"/>
    <row r="910" s="37" customFormat="1" ht="15" customHeight="1" x14ac:dyDescent="0.25"/>
    <row r="911" s="37" customFormat="1" ht="15" customHeight="1" x14ac:dyDescent="0.25"/>
    <row r="912" s="37" customFormat="1" ht="15" customHeight="1" x14ac:dyDescent="0.25"/>
    <row r="913" s="37" customFormat="1" ht="15" customHeight="1" x14ac:dyDescent="0.25"/>
    <row r="914" s="37" customFormat="1" ht="15" customHeight="1" x14ac:dyDescent="0.25"/>
    <row r="915" s="37" customFormat="1" ht="15" customHeight="1" x14ac:dyDescent="0.25"/>
    <row r="916" s="37" customFormat="1" ht="15" customHeight="1" x14ac:dyDescent="0.25"/>
    <row r="917" s="37" customFormat="1" ht="15" customHeight="1" x14ac:dyDescent="0.25"/>
    <row r="918" s="37" customFormat="1" ht="15" customHeight="1" x14ac:dyDescent="0.25"/>
    <row r="919" s="37" customFormat="1" ht="15" customHeight="1" x14ac:dyDescent="0.25"/>
    <row r="920" s="37" customFormat="1" ht="15" customHeight="1" x14ac:dyDescent="0.25"/>
    <row r="921" s="37" customFormat="1" ht="15" customHeight="1" x14ac:dyDescent="0.25"/>
    <row r="922" s="37" customFormat="1" ht="15" customHeight="1" x14ac:dyDescent="0.25"/>
    <row r="923" s="37" customFormat="1" ht="15" customHeight="1" x14ac:dyDescent="0.25"/>
    <row r="924" s="37" customFormat="1" ht="15" customHeight="1" x14ac:dyDescent="0.25"/>
    <row r="925" s="37" customFormat="1" ht="15" customHeight="1" x14ac:dyDescent="0.25"/>
    <row r="926" s="37" customFormat="1" ht="15" customHeight="1" x14ac:dyDescent="0.25"/>
    <row r="927" s="37" customFormat="1" ht="15" customHeight="1" x14ac:dyDescent="0.25"/>
    <row r="928" s="37" customFormat="1" ht="15" customHeight="1" x14ac:dyDescent="0.25"/>
    <row r="929" s="37" customFormat="1" ht="15" customHeight="1" x14ac:dyDescent="0.25"/>
    <row r="930" s="37" customFormat="1" ht="15" customHeight="1" x14ac:dyDescent="0.25"/>
    <row r="931" s="37" customFormat="1" ht="15" customHeight="1" x14ac:dyDescent="0.25"/>
    <row r="932" s="37" customFormat="1" ht="15" customHeight="1" x14ac:dyDescent="0.25"/>
    <row r="933" s="37" customFormat="1" ht="15" customHeight="1" x14ac:dyDescent="0.25"/>
    <row r="934" s="37" customFormat="1" ht="15" customHeight="1" x14ac:dyDescent="0.25"/>
    <row r="935" s="37" customFormat="1" ht="15" customHeight="1" x14ac:dyDescent="0.25"/>
    <row r="936" s="37" customFormat="1" ht="15" customHeight="1" x14ac:dyDescent="0.25"/>
    <row r="937" s="37" customFormat="1" ht="15" customHeight="1" x14ac:dyDescent="0.25"/>
    <row r="938" s="37" customFormat="1" ht="15" customHeight="1" x14ac:dyDescent="0.25"/>
    <row r="939" s="37" customFormat="1" ht="15" customHeight="1" x14ac:dyDescent="0.25"/>
    <row r="940" s="37" customFormat="1" ht="15" customHeight="1" x14ac:dyDescent="0.25"/>
    <row r="941" s="37" customFormat="1" ht="15" customHeight="1" x14ac:dyDescent="0.25"/>
    <row r="942" s="37" customFormat="1" ht="15" customHeight="1" x14ac:dyDescent="0.25"/>
    <row r="943" s="37" customFormat="1" ht="15" customHeight="1" x14ac:dyDescent="0.25"/>
    <row r="944" s="37" customFormat="1" ht="15" customHeight="1" x14ac:dyDescent="0.25"/>
    <row r="945" s="37" customFormat="1" ht="15" customHeight="1" x14ac:dyDescent="0.25"/>
    <row r="946" s="37" customFormat="1" ht="15" customHeight="1" x14ac:dyDescent="0.25"/>
    <row r="947" s="37" customFormat="1" ht="15" customHeight="1" x14ac:dyDescent="0.25"/>
    <row r="948" s="37" customFormat="1" ht="15" customHeight="1" x14ac:dyDescent="0.25"/>
    <row r="949" s="37" customFormat="1" ht="15" customHeight="1" x14ac:dyDescent="0.25"/>
    <row r="950" s="37" customFormat="1" ht="15" customHeight="1" x14ac:dyDescent="0.25"/>
    <row r="951" s="37" customFormat="1" ht="15" customHeight="1" x14ac:dyDescent="0.25"/>
    <row r="952" s="37" customFormat="1" ht="15" customHeight="1" x14ac:dyDescent="0.25"/>
    <row r="953" s="37" customFormat="1" ht="15" customHeight="1" x14ac:dyDescent="0.25"/>
    <row r="954" s="37" customFormat="1" ht="15" customHeight="1" x14ac:dyDescent="0.25"/>
    <row r="955" s="37" customFormat="1" ht="15" customHeight="1" x14ac:dyDescent="0.25"/>
    <row r="956" s="37" customFormat="1" ht="15" customHeight="1" x14ac:dyDescent="0.25"/>
    <row r="957" s="37" customFormat="1" ht="15" customHeight="1" x14ac:dyDescent="0.25"/>
    <row r="958" s="37" customFormat="1" ht="15" customHeight="1" x14ac:dyDescent="0.25"/>
    <row r="959" s="37" customFormat="1" ht="15" customHeight="1" x14ac:dyDescent="0.25"/>
    <row r="960" s="37" customFormat="1" ht="15" customHeight="1" x14ac:dyDescent="0.25"/>
    <row r="961" s="37" customFormat="1" ht="15" customHeight="1" x14ac:dyDescent="0.25"/>
    <row r="962" s="37" customFormat="1" ht="15" customHeight="1" x14ac:dyDescent="0.25"/>
    <row r="963" s="37" customFormat="1" ht="15" customHeight="1" x14ac:dyDescent="0.25"/>
    <row r="964" s="37" customFormat="1" ht="15" customHeight="1" x14ac:dyDescent="0.25"/>
    <row r="965" s="37" customFormat="1" ht="15" customHeight="1" x14ac:dyDescent="0.25"/>
    <row r="966" s="37" customFormat="1" ht="15" customHeight="1" x14ac:dyDescent="0.25"/>
    <row r="967" s="37" customFormat="1" ht="15" customHeight="1" x14ac:dyDescent="0.25"/>
    <row r="968" s="37" customFormat="1" ht="15" customHeight="1" x14ac:dyDescent="0.25"/>
    <row r="969" s="37" customFormat="1" ht="15" customHeight="1" x14ac:dyDescent="0.25"/>
    <row r="970" s="37" customFormat="1" ht="15" customHeight="1" x14ac:dyDescent="0.25"/>
    <row r="971" s="37" customFormat="1" ht="15" customHeight="1" x14ac:dyDescent="0.25"/>
    <row r="972" s="37" customFormat="1" ht="15" customHeight="1" x14ac:dyDescent="0.25"/>
    <row r="973" s="37" customFormat="1" ht="15" customHeight="1" x14ac:dyDescent="0.25"/>
    <row r="974" s="37" customFormat="1" ht="15" customHeight="1" x14ac:dyDescent="0.25"/>
    <row r="975" s="37" customFormat="1" ht="15" customHeight="1" x14ac:dyDescent="0.25"/>
    <row r="976" s="37" customFormat="1" ht="15" customHeight="1" x14ac:dyDescent="0.25"/>
    <row r="977" s="37" customFormat="1" ht="15" customHeight="1" x14ac:dyDescent="0.25"/>
    <row r="978" s="37" customFormat="1" ht="15" customHeight="1" x14ac:dyDescent="0.25"/>
    <row r="979" s="37" customFormat="1" ht="15" customHeight="1" x14ac:dyDescent="0.25"/>
    <row r="980" s="37" customFormat="1" ht="15" customHeight="1" x14ac:dyDescent="0.25"/>
    <row r="981" s="37" customFormat="1" ht="15" customHeight="1" x14ac:dyDescent="0.25"/>
    <row r="982" s="37" customFormat="1" ht="15" customHeight="1" x14ac:dyDescent="0.25"/>
    <row r="983" s="37" customFormat="1" ht="15" customHeight="1" x14ac:dyDescent="0.25"/>
    <row r="984" s="37" customFormat="1" ht="15" customHeight="1" x14ac:dyDescent="0.25"/>
    <row r="985" s="37" customFormat="1" ht="15" customHeight="1" x14ac:dyDescent="0.25"/>
    <row r="986" s="37" customFormat="1" ht="15" customHeight="1" x14ac:dyDescent="0.25"/>
    <row r="987" s="37" customFormat="1" ht="15" customHeight="1" x14ac:dyDescent="0.25"/>
    <row r="988" s="37" customFormat="1" ht="15" customHeight="1" x14ac:dyDescent="0.25"/>
    <row r="989" s="37" customFormat="1" ht="15" customHeight="1" x14ac:dyDescent="0.25"/>
    <row r="990" s="37" customFormat="1" ht="15" customHeight="1" x14ac:dyDescent="0.25"/>
    <row r="991" s="37" customFormat="1" ht="15" customHeight="1" x14ac:dyDescent="0.25"/>
    <row r="992" s="37" customFormat="1" ht="15" customHeight="1" x14ac:dyDescent="0.25"/>
    <row r="993" s="37" customFormat="1" ht="15" customHeight="1" x14ac:dyDescent="0.25"/>
    <row r="994" s="37" customFormat="1" ht="15" customHeight="1" x14ac:dyDescent="0.25"/>
    <row r="995" s="37" customFormat="1" ht="15" customHeight="1" x14ac:dyDescent="0.25"/>
    <row r="996" s="37" customFormat="1" ht="15" customHeight="1" x14ac:dyDescent="0.25"/>
    <row r="997" s="37" customFormat="1" ht="15" customHeight="1" x14ac:dyDescent="0.25"/>
    <row r="998" s="37" customFormat="1" ht="15" customHeight="1" x14ac:dyDescent="0.25"/>
    <row r="999" s="37" customFormat="1" ht="15" customHeight="1" x14ac:dyDescent="0.25"/>
    <row r="1000" s="37" customFormat="1" ht="15" customHeight="1" x14ac:dyDescent="0.25"/>
    <row r="1001" s="37" customFormat="1" ht="15" customHeight="1" x14ac:dyDescent="0.25"/>
    <row r="1002" s="37" customFormat="1" ht="15" customHeight="1" x14ac:dyDescent="0.25"/>
    <row r="1003" s="37" customFormat="1" ht="15" customHeight="1" x14ac:dyDescent="0.25"/>
    <row r="1004" s="37" customFormat="1" ht="15" customHeight="1" x14ac:dyDescent="0.25"/>
    <row r="1005" s="37" customFormat="1" ht="15" customHeight="1" x14ac:dyDescent="0.25"/>
    <row r="1006" s="37" customFormat="1" ht="15" customHeight="1" x14ac:dyDescent="0.25"/>
    <row r="1007" s="37" customFormat="1" ht="15" customHeight="1" x14ac:dyDescent="0.25"/>
    <row r="1008" s="37" customFormat="1" ht="15" customHeight="1" x14ac:dyDescent="0.25"/>
    <row r="1009" s="37" customFormat="1" ht="15" customHeight="1" x14ac:dyDescent="0.25"/>
    <row r="1010" s="37" customFormat="1" ht="15" customHeight="1" x14ac:dyDescent="0.25"/>
    <row r="1011" s="37" customFormat="1" ht="15" customHeight="1" x14ac:dyDescent="0.25"/>
    <row r="1012" s="37" customFormat="1" ht="15" customHeight="1" x14ac:dyDescent="0.25"/>
    <row r="1013" s="37" customFormat="1" ht="15" customHeight="1" x14ac:dyDescent="0.25"/>
    <row r="1014" s="37" customFormat="1" ht="15" customHeight="1" x14ac:dyDescent="0.25"/>
    <row r="1015" s="37" customFormat="1" ht="15" customHeight="1" x14ac:dyDescent="0.25"/>
    <row r="1016" s="37" customFormat="1" ht="15" customHeight="1" x14ac:dyDescent="0.25"/>
    <row r="1017" s="37" customFormat="1" ht="15" customHeight="1" x14ac:dyDescent="0.25"/>
    <row r="1018" s="37" customFormat="1" ht="15" customHeight="1" x14ac:dyDescent="0.25"/>
    <row r="1019" s="37" customFormat="1" ht="15" customHeight="1" x14ac:dyDescent="0.25"/>
    <row r="1020" s="37" customFormat="1" ht="15" customHeight="1" x14ac:dyDescent="0.25"/>
    <row r="1021" s="37" customFormat="1" ht="15" customHeight="1" x14ac:dyDescent="0.25"/>
    <row r="1022" s="37" customFormat="1" ht="15" customHeight="1" x14ac:dyDescent="0.25"/>
    <row r="1023" s="37" customFormat="1" ht="15" customHeight="1" x14ac:dyDescent="0.25"/>
    <row r="1024" s="37" customFormat="1" ht="15" customHeight="1" x14ac:dyDescent="0.25"/>
    <row r="1025" s="37" customFormat="1" ht="15" customHeight="1" x14ac:dyDescent="0.25"/>
    <row r="1026" s="37" customFormat="1" ht="15" customHeight="1" x14ac:dyDescent="0.25"/>
    <row r="1027" s="37" customFormat="1" ht="15" customHeight="1" x14ac:dyDescent="0.25"/>
    <row r="1028" s="37" customFormat="1" ht="15" customHeight="1" x14ac:dyDescent="0.25"/>
    <row r="1029" s="37" customFormat="1" ht="15" customHeight="1" x14ac:dyDescent="0.25"/>
    <row r="1030" s="37" customFormat="1" ht="15" customHeight="1" x14ac:dyDescent="0.25"/>
    <row r="1031" s="37" customFormat="1" ht="15" customHeight="1" x14ac:dyDescent="0.25"/>
    <row r="1032" s="37" customFormat="1" ht="15" customHeight="1" x14ac:dyDescent="0.25"/>
    <row r="1033" s="37" customFormat="1" ht="15" customHeight="1" x14ac:dyDescent="0.25"/>
    <row r="1034" s="37" customFormat="1" ht="15" customHeight="1" x14ac:dyDescent="0.25"/>
    <row r="1035" s="37" customFormat="1" ht="15" customHeight="1" x14ac:dyDescent="0.25"/>
    <row r="1036" s="37" customFormat="1" ht="15" customHeight="1" x14ac:dyDescent="0.25"/>
    <row r="1037" s="37" customFormat="1" ht="15" customHeight="1" x14ac:dyDescent="0.25"/>
    <row r="1038" s="37" customFormat="1" ht="15" customHeight="1" x14ac:dyDescent="0.25"/>
    <row r="1039" s="37" customFormat="1" ht="15" customHeight="1" x14ac:dyDescent="0.25"/>
    <row r="1040" s="37" customFormat="1" ht="15" customHeight="1" x14ac:dyDescent="0.25"/>
    <row r="1041" s="37" customFormat="1" ht="15" customHeight="1" x14ac:dyDescent="0.25"/>
    <row r="1042" s="37" customFormat="1" ht="15" customHeight="1" x14ac:dyDescent="0.25"/>
    <row r="1043" s="37" customFormat="1" ht="15" customHeight="1" x14ac:dyDescent="0.25"/>
    <row r="1044" s="37" customFormat="1" ht="15" customHeight="1" x14ac:dyDescent="0.25"/>
    <row r="1045" s="37" customFormat="1" ht="15" customHeight="1" x14ac:dyDescent="0.25"/>
    <row r="1046" s="37" customFormat="1" ht="15" customHeight="1" x14ac:dyDescent="0.25"/>
    <row r="1047" s="37" customFormat="1" ht="15" customHeight="1" x14ac:dyDescent="0.25"/>
    <row r="1048" s="37" customFormat="1" ht="15" customHeight="1" x14ac:dyDescent="0.25"/>
    <row r="1049" s="37" customFormat="1" ht="15" customHeight="1" x14ac:dyDescent="0.25"/>
    <row r="1050" s="37" customFormat="1" ht="15" customHeight="1" x14ac:dyDescent="0.25"/>
    <row r="1051" s="37" customFormat="1" ht="15" customHeight="1" x14ac:dyDescent="0.25"/>
    <row r="1052" s="37" customFormat="1" ht="15" customHeight="1" x14ac:dyDescent="0.25"/>
    <row r="1053" s="37" customFormat="1" ht="15" customHeight="1" x14ac:dyDescent="0.25"/>
    <row r="1054" s="37" customFormat="1" ht="15" customHeight="1" x14ac:dyDescent="0.25"/>
    <row r="1055" s="37" customFormat="1" ht="15" customHeight="1" x14ac:dyDescent="0.25"/>
    <row r="1056" s="37" customFormat="1" ht="15" customHeight="1" x14ac:dyDescent="0.25"/>
    <row r="1057" s="37" customFormat="1" ht="15" customHeight="1" x14ac:dyDescent="0.25"/>
    <row r="1058" s="37" customFormat="1" ht="15" customHeight="1" x14ac:dyDescent="0.25"/>
    <row r="1059" s="37" customFormat="1" ht="15" customHeight="1" x14ac:dyDescent="0.25"/>
    <row r="1060" s="37" customFormat="1" ht="15" customHeight="1" x14ac:dyDescent="0.25"/>
    <row r="1061" s="37" customFormat="1" ht="15" customHeight="1" x14ac:dyDescent="0.25"/>
    <row r="1062" s="37" customFormat="1" ht="15" customHeight="1" x14ac:dyDescent="0.25"/>
    <row r="1063" s="37" customFormat="1" ht="15" customHeight="1" x14ac:dyDescent="0.25"/>
    <row r="1064" s="37" customFormat="1" ht="15" customHeight="1" x14ac:dyDescent="0.25"/>
    <row r="1065" s="37" customFormat="1" ht="15" customHeight="1" x14ac:dyDescent="0.25"/>
    <row r="1066" s="37" customFormat="1" ht="15" customHeight="1" x14ac:dyDescent="0.25"/>
    <row r="1067" s="37" customFormat="1" ht="15" customHeight="1" x14ac:dyDescent="0.25"/>
    <row r="1068" s="37" customFormat="1" ht="15" customHeight="1" x14ac:dyDescent="0.25"/>
    <row r="1069" s="37" customFormat="1" ht="15" customHeight="1" x14ac:dyDescent="0.25"/>
    <row r="1070" s="37" customFormat="1" ht="15" customHeight="1" x14ac:dyDescent="0.25"/>
    <row r="1071" s="37" customFormat="1" ht="15" customHeight="1" x14ac:dyDescent="0.25"/>
    <row r="1072" s="37" customFormat="1" ht="15" customHeight="1" x14ac:dyDescent="0.25"/>
    <row r="1073" s="37" customFormat="1" ht="15" customHeight="1" x14ac:dyDescent="0.25"/>
    <row r="1074" s="37" customFormat="1" ht="15" customHeight="1" x14ac:dyDescent="0.25"/>
    <row r="1075" s="37" customFormat="1" ht="15" customHeight="1" x14ac:dyDescent="0.25"/>
    <row r="1076" s="37" customFormat="1" ht="15" customHeight="1" x14ac:dyDescent="0.25"/>
    <row r="1077" s="37" customFormat="1" ht="15" customHeight="1" x14ac:dyDescent="0.25"/>
    <row r="1078" s="37" customFormat="1" ht="15" customHeight="1" x14ac:dyDescent="0.25"/>
    <row r="1079" s="37" customFormat="1" ht="15" customHeight="1" x14ac:dyDescent="0.25"/>
    <row r="1080" s="37" customFormat="1" ht="15" customHeight="1" x14ac:dyDescent="0.25"/>
    <row r="1081" s="37" customFormat="1" ht="15" customHeight="1" x14ac:dyDescent="0.25"/>
    <row r="1082" s="37" customFormat="1" ht="15" customHeight="1" x14ac:dyDescent="0.25"/>
    <row r="1083" s="37" customFormat="1" ht="15" customHeight="1" x14ac:dyDescent="0.25"/>
    <row r="1084" s="37" customFormat="1" ht="15" customHeight="1" x14ac:dyDescent="0.25"/>
    <row r="1085" s="37" customFormat="1" ht="15" customHeight="1" x14ac:dyDescent="0.25"/>
    <row r="1086" s="37" customFormat="1" ht="15" customHeight="1" x14ac:dyDescent="0.25"/>
    <row r="1087" s="37" customFormat="1" ht="15" customHeight="1" x14ac:dyDescent="0.25"/>
    <row r="1088" s="37" customFormat="1" ht="15" customHeight="1" x14ac:dyDescent="0.25"/>
    <row r="1089" s="37" customFormat="1" ht="15" customHeight="1" x14ac:dyDescent="0.25"/>
    <row r="1090" s="37" customFormat="1" ht="15" customHeight="1" x14ac:dyDescent="0.25"/>
    <row r="1091" s="37" customFormat="1" ht="15" customHeight="1" x14ac:dyDescent="0.25"/>
    <row r="1092" s="37" customFormat="1" ht="15" customHeight="1" x14ac:dyDescent="0.25"/>
    <row r="1093" s="37" customFormat="1" ht="15" customHeight="1" x14ac:dyDescent="0.25"/>
    <row r="1094" s="37" customFormat="1" ht="15" customHeight="1" x14ac:dyDescent="0.25"/>
    <row r="1095" s="37" customFormat="1" ht="15" customHeight="1" x14ac:dyDescent="0.25"/>
    <row r="1096" s="37" customFormat="1" ht="15" customHeight="1" x14ac:dyDescent="0.25"/>
    <row r="1097" s="37" customFormat="1" ht="15" customHeight="1" x14ac:dyDescent="0.25"/>
    <row r="1098" s="37" customFormat="1" ht="15" customHeight="1" x14ac:dyDescent="0.25"/>
    <row r="1099" s="37" customFormat="1" ht="15" customHeight="1" x14ac:dyDescent="0.25"/>
    <row r="1100" s="37" customFormat="1" ht="15" customHeight="1" x14ac:dyDescent="0.25"/>
    <row r="1101" s="37" customFormat="1" ht="15" customHeight="1" x14ac:dyDescent="0.25"/>
    <row r="1102" s="37" customFormat="1" ht="15" customHeight="1" x14ac:dyDescent="0.25"/>
    <row r="1103" s="37" customFormat="1" ht="15" customHeight="1" x14ac:dyDescent="0.25"/>
    <row r="1104" s="37" customFormat="1" ht="15" customHeight="1" x14ac:dyDescent="0.25"/>
    <row r="1105" s="37" customFormat="1" ht="15" customHeight="1" x14ac:dyDescent="0.25"/>
    <row r="1106" s="37" customFormat="1" ht="15" customHeight="1" x14ac:dyDescent="0.25"/>
    <row r="1107" s="37" customFormat="1" ht="15" customHeight="1" x14ac:dyDescent="0.25"/>
    <row r="1108" s="37" customFormat="1" ht="15" customHeight="1" x14ac:dyDescent="0.25"/>
    <row r="1109" s="37" customFormat="1" ht="15" customHeight="1" x14ac:dyDescent="0.25"/>
    <row r="1110" s="37" customFormat="1" ht="15" customHeight="1" x14ac:dyDescent="0.25"/>
    <row r="1111" s="37" customFormat="1" ht="15" customHeight="1" x14ac:dyDescent="0.25"/>
    <row r="1112" s="37" customFormat="1" ht="15" customHeight="1" x14ac:dyDescent="0.25"/>
    <row r="1113" s="37" customFormat="1" ht="15" customHeight="1" x14ac:dyDescent="0.25"/>
    <row r="1114" s="37" customFormat="1" ht="15" customHeight="1" x14ac:dyDescent="0.25"/>
  </sheetData>
  <sheetProtection password="CD82" sheet="1" objects="1" scenarios="1"/>
  <mergeCells count="12">
    <mergeCell ref="A5:A8"/>
    <mergeCell ref="A9:A12"/>
    <mergeCell ref="A13:A16"/>
    <mergeCell ref="B2:G2"/>
    <mergeCell ref="A47:B47"/>
    <mergeCell ref="A37:A40"/>
    <mergeCell ref="A41:A44"/>
    <mergeCell ref="A17:A20"/>
    <mergeCell ref="A21:A24"/>
    <mergeCell ref="A25:A28"/>
    <mergeCell ref="A29:A32"/>
    <mergeCell ref="A33:A36"/>
  </mergeCells>
  <dataValidations count="1">
    <dataValidation type="decimal" operator="greaterThanOrEqual" allowBlank="1" showInputMessage="1" showErrorMessage="1" prompt="Solo valoras mayores o igualas a cero." sqref="C17:N17 C29:N29 C33:N33 C9:N9 C5:N5 C21:N21 C37:N37 C13:N13 C25:N25 C41:N41" xr:uid="{00000000-0002-0000-0400-000000000000}">
      <formula1>0</formula1>
      <formula2>0</formula2>
    </dataValidation>
  </dataValidations>
  <pageMargins left="0.7" right="0.7" top="0.75" bottom="0.75" header="0.51180555555555551" footer="0.51180555555555551"/>
  <pageSetup paperSize="9" scale="42" firstPageNumber="0" fitToWidth="0" orientation="landscape" horizontalDpi="300" verticalDpi="300" r:id="rId1"/>
  <headerFooter alignWithMargins="0"/>
  <colBreaks count="1" manualBreakCount="1">
    <brk id="1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DP460"/>
  <sheetViews>
    <sheetView zoomScaleNormal="100" workbookViewId="0">
      <selection activeCell="B1" sqref="B1:G1"/>
    </sheetView>
  </sheetViews>
  <sheetFormatPr baseColWidth="10" defaultRowHeight="15" x14ac:dyDescent="0.25"/>
  <cols>
    <col min="1" max="1" width="42.5703125" customWidth="1"/>
    <col min="2" max="11" width="12.42578125" bestFit="1" customWidth="1"/>
    <col min="12" max="12" width="13.85546875" bestFit="1" customWidth="1"/>
    <col min="13" max="13" width="14.28515625" bestFit="1" customWidth="1"/>
    <col min="14" max="14" width="14.140625" bestFit="1" customWidth="1"/>
    <col min="15" max="16" width="14.28515625" bestFit="1" customWidth="1"/>
    <col min="17" max="82" width="11.42578125" style="37"/>
  </cols>
  <sheetData>
    <row r="1" spans="1:120" ht="40.5" customHeight="1" x14ac:dyDescent="0.25">
      <c r="A1" s="181" t="str">
        <f>'INFO INICIAL'!C2</f>
        <v>NOMBRE PROYECTO</v>
      </c>
      <c r="B1" s="231" t="s">
        <v>423</v>
      </c>
      <c r="C1" s="231"/>
      <c r="D1" s="231"/>
      <c r="E1" s="231"/>
      <c r="F1" s="231"/>
      <c r="G1" s="231"/>
      <c r="H1" s="37"/>
      <c r="I1" s="37"/>
      <c r="J1" s="37"/>
      <c r="K1" s="37"/>
      <c r="L1" s="37"/>
      <c r="M1" s="37"/>
      <c r="N1" s="37"/>
      <c r="O1" s="37"/>
      <c r="P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row>
    <row r="2" spans="1:120" s="37" customFormat="1" x14ac:dyDescent="0.25"/>
    <row r="3" spans="1:120" x14ac:dyDescent="0.25">
      <c r="A3" s="99" t="s">
        <v>334</v>
      </c>
      <c r="B3" s="87" t="s">
        <v>62</v>
      </c>
      <c r="C3" s="87" t="s">
        <v>63</v>
      </c>
      <c r="D3" s="87" t="s">
        <v>64</v>
      </c>
      <c r="E3" s="87" t="s">
        <v>65</v>
      </c>
      <c r="F3" s="87" t="s">
        <v>66</v>
      </c>
      <c r="G3" s="87" t="s">
        <v>67</v>
      </c>
      <c r="H3" s="87" t="s">
        <v>68</v>
      </c>
      <c r="I3" s="87" t="s">
        <v>69</v>
      </c>
      <c r="J3" s="87" t="s">
        <v>70</v>
      </c>
      <c r="K3" s="87" t="s">
        <v>71</v>
      </c>
      <c r="L3" s="87" t="s">
        <v>72</v>
      </c>
      <c r="M3" s="87" t="s">
        <v>73</v>
      </c>
      <c r="N3" s="95" t="s">
        <v>239</v>
      </c>
      <c r="O3" s="95" t="s">
        <v>240</v>
      </c>
      <c r="P3" s="95" t="s">
        <v>241</v>
      </c>
    </row>
    <row r="4" spans="1:120" x14ac:dyDescent="0.25">
      <c r="A4" s="182" t="s">
        <v>348</v>
      </c>
      <c r="B4" s="147">
        <f>'PLAN DE FINANCIACIÓN'!C6</f>
        <v>0</v>
      </c>
      <c r="C4" s="147"/>
      <c r="D4" s="147"/>
      <c r="E4" s="147"/>
      <c r="F4" s="147"/>
      <c r="G4" s="147"/>
      <c r="H4" s="147"/>
      <c r="I4" s="147"/>
      <c r="J4" s="147"/>
      <c r="K4" s="147"/>
      <c r="L4" s="147"/>
      <c r="M4" s="147"/>
      <c r="N4" s="147">
        <f>SUM(B4:M4)</f>
        <v>0</v>
      </c>
      <c r="O4" s="147"/>
      <c r="P4" s="147"/>
    </row>
    <row r="5" spans="1:120" x14ac:dyDescent="0.25">
      <c r="A5" s="182" t="s">
        <v>338</v>
      </c>
      <c r="B5" s="147">
        <f>'PLAN DE FINANCIACIÓN'!C7</f>
        <v>0</v>
      </c>
      <c r="C5" s="147"/>
      <c r="D5" s="147"/>
      <c r="E5" s="147"/>
      <c r="F5" s="147"/>
      <c r="G5" s="147"/>
      <c r="H5" s="147"/>
      <c r="I5" s="147"/>
      <c r="J5" s="147"/>
      <c r="K5" s="147"/>
      <c r="L5" s="147"/>
      <c r="M5" s="147"/>
      <c r="N5" s="147">
        <f t="shared" ref="N5:N7" si="0">SUM(B5:M5)</f>
        <v>0</v>
      </c>
      <c r="O5" s="147"/>
      <c r="P5" s="147"/>
    </row>
    <row r="6" spans="1:120" x14ac:dyDescent="0.25">
      <c r="A6" s="182" t="s">
        <v>349</v>
      </c>
      <c r="B6" s="147">
        <f>'PLAN DE FINANCIACIÓN'!C8</f>
        <v>0</v>
      </c>
      <c r="C6" s="147"/>
      <c r="D6" s="147"/>
      <c r="E6" s="147"/>
      <c r="F6" s="147"/>
      <c r="G6" s="147"/>
      <c r="H6" s="147"/>
      <c r="I6" s="147"/>
      <c r="J6" s="147"/>
      <c r="K6" s="147"/>
      <c r="L6" s="147"/>
      <c r="M6" s="147"/>
      <c r="N6" s="147">
        <f t="shared" si="0"/>
        <v>0</v>
      </c>
      <c r="O6" s="147"/>
      <c r="P6" s="147"/>
    </row>
    <row r="7" spans="1:120" x14ac:dyDescent="0.25">
      <c r="A7" s="182" t="s">
        <v>350</v>
      </c>
      <c r="B7" s="147">
        <f>SUM('PLAN DE FINANCIACIÓN'!C11:C13)</f>
        <v>0</v>
      </c>
      <c r="C7" s="147"/>
      <c r="D7" s="147"/>
      <c r="E7" s="147"/>
      <c r="F7" s="147"/>
      <c r="G7" s="147"/>
      <c r="H7" s="147"/>
      <c r="I7" s="147"/>
      <c r="J7" s="147"/>
      <c r="K7" s="147"/>
      <c r="L7" s="147"/>
      <c r="M7" s="147"/>
      <c r="N7" s="147">
        <f t="shared" si="0"/>
        <v>0</v>
      </c>
      <c r="O7" s="147"/>
      <c r="P7" s="147"/>
    </row>
    <row r="8" spans="1:120" x14ac:dyDescent="0.25">
      <c r="A8" s="182" t="s">
        <v>347</v>
      </c>
      <c r="B8" s="147">
        <f>'PREVISIÓN INGRESOS'!C47</f>
        <v>0</v>
      </c>
      <c r="C8" s="147">
        <f>'PREVISIÓN INGRESOS'!D47</f>
        <v>0</v>
      </c>
      <c r="D8" s="147">
        <f>'PREVISIÓN INGRESOS'!E47</f>
        <v>0</v>
      </c>
      <c r="E8" s="147">
        <f>'PREVISIÓN INGRESOS'!F47</f>
        <v>0</v>
      </c>
      <c r="F8" s="147">
        <f>'PREVISIÓN INGRESOS'!G47</f>
        <v>0</v>
      </c>
      <c r="G8" s="147">
        <f>'PREVISIÓN INGRESOS'!H47</f>
        <v>0</v>
      </c>
      <c r="H8" s="147">
        <f>'PREVISIÓN INGRESOS'!I47</f>
        <v>0</v>
      </c>
      <c r="I8" s="147">
        <f>'PREVISIÓN INGRESOS'!J47</f>
        <v>0</v>
      </c>
      <c r="J8" s="147">
        <f>'PREVISIÓN INGRESOS'!K47</f>
        <v>0</v>
      </c>
      <c r="K8" s="147">
        <f>'PREVISIÓN INGRESOS'!L47</f>
        <v>0</v>
      </c>
      <c r="L8" s="147">
        <f>'PREVISIÓN INGRESOS'!M47</f>
        <v>0</v>
      </c>
      <c r="M8" s="147">
        <f>'PREVISIÓN INGRESOS'!N47</f>
        <v>0</v>
      </c>
      <c r="N8" s="147">
        <f>'PREVISIÓN INGRESOS'!O47</f>
        <v>0</v>
      </c>
      <c r="O8" s="147">
        <f>'PREVISIÓN INGRESOS'!P47</f>
        <v>0</v>
      </c>
      <c r="P8" s="147">
        <f>'PREVISIÓN INGRESOS'!Q47</f>
        <v>0</v>
      </c>
    </row>
    <row r="9" spans="1:120" x14ac:dyDescent="0.25">
      <c r="A9" s="182" t="s">
        <v>427</v>
      </c>
      <c r="B9" s="147">
        <f>'PREVISIÓN INGRESOS'!C48</f>
        <v>0</v>
      </c>
      <c r="C9" s="147">
        <f>'PREVISIÓN INGRESOS'!D48</f>
        <v>0</v>
      </c>
      <c r="D9" s="147">
        <f>'PREVISIÓN INGRESOS'!E48</f>
        <v>0</v>
      </c>
      <c r="E9" s="147">
        <f>'PREVISIÓN INGRESOS'!F48</f>
        <v>0</v>
      </c>
      <c r="F9" s="147">
        <f>'PREVISIÓN INGRESOS'!G48</f>
        <v>0</v>
      </c>
      <c r="G9" s="147">
        <f>'PREVISIÓN INGRESOS'!H48</f>
        <v>0</v>
      </c>
      <c r="H9" s="147">
        <f>'PREVISIÓN INGRESOS'!I48</f>
        <v>0</v>
      </c>
      <c r="I9" s="147">
        <f>'PREVISIÓN INGRESOS'!J48</f>
        <v>0</v>
      </c>
      <c r="J9" s="147">
        <f>'PREVISIÓN INGRESOS'!K48</f>
        <v>0</v>
      </c>
      <c r="K9" s="147">
        <f>'PREVISIÓN INGRESOS'!L48</f>
        <v>0</v>
      </c>
      <c r="L9" s="147">
        <f>'PREVISIÓN INGRESOS'!M48</f>
        <v>0</v>
      </c>
      <c r="M9" s="147">
        <f>'PREVISIÓN INGRESOS'!N48</f>
        <v>0</v>
      </c>
      <c r="N9" s="147">
        <f>'PREVISIÓN INGRESOS'!O48</f>
        <v>0</v>
      </c>
      <c r="O9" s="147">
        <f>'PREVISIÓN INGRESOS'!P48</f>
        <v>0</v>
      </c>
      <c r="P9" s="147">
        <f>'PREVISIÓN INGRESOS'!Q48</f>
        <v>0</v>
      </c>
    </row>
    <row r="10" spans="1:120" x14ac:dyDescent="0.25">
      <c r="A10" s="183" t="s">
        <v>335</v>
      </c>
      <c r="B10" s="183">
        <f t="shared" ref="B10:M10" si="1">SUM(B4:B9)</f>
        <v>0</v>
      </c>
      <c r="C10" s="183">
        <f t="shared" si="1"/>
        <v>0</v>
      </c>
      <c r="D10" s="184">
        <f t="shared" si="1"/>
        <v>0</v>
      </c>
      <c r="E10" s="184">
        <f t="shared" si="1"/>
        <v>0</v>
      </c>
      <c r="F10" s="184">
        <f t="shared" si="1"/>
        <v>0</v>
      </c>
      <c r="G10" s="184">
        <f t="shared" si="1"/>
        <v>0</v>
      </c>
      <c r="H10" s="184">
        <f t="shared" si="1"/>
        <v>0</v>
      </c>
      <c r="I10" s="184">
        <f t="shared" si="1"/>
        <v>0</v>
      </c>
      <c r="J10" s="184">
        <f t="shared" si="1"/>
        <v>0</v>
      </c>
      <c r="K10" s="184">
        <f t="shared" si="1"/>
        <v>0</v>
      </c>
      <c r="L10" s="184">
        <f t="shared" si="1"/>
        <v>0</v>
      </c>
      <c r="M10" s="184">
        <f t="shared" si="1"/>
        <v>0</v>
      </c>
      <c r="N10" s="184">
        <f>SUM(B10:M10)</f>
        <v>0</v>
      </c>
      <c r="O10" s="184">
        <f>SUM(O4:O9)</f>
        <v>0</v>
      </c>
      <c r="P10" s="184">
        <f>SUM(P4:P9)</f>
        <v>0</v>
      </c>
    </row>
    <row r="11" spans="1:120" s="37" customFormat="1" x14ac:dyDescent="0.25"/>
    <row r="12" spans="1:120" s="37" customFormat="1" x14ac:dyDescent="0.25"/>
    <row r="13" spans="1:120" x14ac:dyDescent="0.25">
      <c r="A13" s="185" t="s">
        <v>351</v>
      </c>
      <c r="B13" s="186" t="str">
        <f t="shared" ref="B13:M13" si="2">B3</f>
        <v>Mes 1</v>
      </c>
      <c r="C13" s="186" t="str">
        <f t="shared" si="2"/>
        <v>Mes 2</v>
      </c>
      <c r="D13" s="87" t="str">
        <f t="shared" si="2"/>
        <v>Mes 3</v>
      </c>
      <c r="E13" s="87" t="str">
        <f t="shared" si="2"/>
        <v>Mes 4</v>
      </c>
      <c r="F13" s="87" t="str">
        <f t="shared" si="2"/>
        <v>Mes 5</v>
      </c>
      <c r="G13" s="87" t="str">
        <f t="shared" si="2"/>
        <v>Mes 6</v>
      </c>
      <c r="H13" s="87" t="str">
        <f t="shared" si="2"/>
        <v>Mes 7</v>
      </c>
      <c r="I13" s="87" t="str">
        <f t="shared" si="2"/>
        <v>Mes 8</v>
      </c>
      <c r="J13" s="87" t="str">
        <f t="shared" si="2"/>
        <v>Mes 9</v>
      </c>
      <c r="K13" s="87" t="str">
        <f t="shared" si="2"/>
        <v>Mes 10</v>
      </c>
      <c r="L13" s="87" t="str">
        <f t="shared" si="2"/>
        <v>Mes 11</v>
      </c>
      <c r="M13" s="87" t="str">
        <f t="shared" si="2"/>
        <v>Mes 12</v>
      </c>
      <c r="N13" s="95" t="s">
        <v>239</v>
      </c>
      <c r="O13" s="95" t="s">
        <v>240</v>
      </c>
      <c r="P13" s="95" t="s">
        <v>241</v>
      </c>
    </row>
    <row r="14" spans="1:120" x14ac:dyDescent="0.25">
      <c r="A14" s="187" t="s">
        <v>415</v>
      </c>
      <c r="B14" s="188">
        <f>'PLAN DE INVERSIÓN'!B31-'PLAN DE INVERSIÓN'!B24-'PLAN DE INVERSIÓN'!B29-'PLAN DE INVERSIÓN'!B30</f>
        <v>0</v>
      </c>
      <c r="C14" s="188"/>
      <c r="D14" s="188"/>
      <c r="E14" s="188"/>
      <c r="F14" s="188"/>
      <c r="G14" s="188"/>
      <c r="H14" s="188"/>
      <c r="I14" s="188"/>
      <c r="J14" s="188"/>
      <c r="K14" s="188"/>
      <c r="L14" s="188"/>
      <c r="M14" s="188"/>
      <c r="N14" s="188">
        <f>SUM(B14:M14)</f>
        <v>0</v>
      </c>
      <c r="O14" s="188"/>
      <c r="P14" s="188"/>
    </row>
    <row r="15" spans="1:120" x14ac:dyDescent="0.25">
      <c r="A15" s="187" t="s">
        <v>418</v>
      </c>
      <c r="B15" s="188">
        <f>SUM('PREVISIÓN GASTOS'!C17:C19)</f>
        <v>0</v>
      </c>
      <c r="C15" s="188">
        <f>SUM('PREVISIÓN GASTOS'!D17:D19)</f>
        <v>0</v>
      </c>
      <c r="D15" s="188">
        <f>SUM('PREVISIÓN GASTOS'!E17:E19)</f>
        <v>0</v>
      </c>
      <c r="E15" s="188">
        <f>SUM('PREVISIÓN GASTOS'!F17:F19)</f>
        <v>0</v>
      </c>
      <c r="F15" s="188">
        <f>SUM('PREVISIÓN GASTOS'!G17:G19)</f>
        <v>0</v>
      </c>
      <c r="G15" s="188">
        <f>SUM('PREVISIÓN GASTOS'!H17:H19)</f>
        <v>0</v>
      </c>
      <c r="H15" s="188">
        <f>SUM('PREVISIÓN GASTOS'!I17:I19)</f>
        <v>0</v>
      </c>
      <c r="I15" s="188">
        <f>SUM('PREVISIÓN GASTOS'!J17:J19)</f>
        <v>0</v>
      </c>
      <c r="J15" s="188">
        <f>SUM('PREVISIÓN GASTOS'!K17:K19)</f>
        <v>0</v>
      </c>
      <c r="K15" s="188">
        <f>SUM('PREVISIÓN GASTOS'!L17:L19)</f>
        <v>0</v>
      </c>
      <c r="L15" s="188">
        <f>SUM('PREVISIÓN GASTOS'!M17:M19)</f>
        <v>0</v>
      </c>
      <c r="M15" s="188">
        <f>SUM('PREVISIÓN GASTOS'!N17:N19)</f>
        <v>0</v>
      </c>
      <c r="N15" s="188">
        <f>SUM('PREVISIÓN GASTOS'!O17:O19)</f>
        <v>0</v>
      </c>
      <c r="O15" s="188">
        <f>SUM('PREVISIÓN GASTOS'!P17:P19)</f>
        <v>0</v>
      </c>
      <c r="P15" s="188">
        <f>SUM('PREVISIÓN GASTOS'!Q17:Q19)</f>
        <v>0</v>
      </c>
    </row>
    <row r="16" spans="1:120" x14ac:dyDescent="0.25">
      <c r="A16" s="187" t="s">
        <v>363</v>
      </c>
      <c r="B16" s="188">
        <f>SUM('PREVISIÓN GASTOS'!C20:C21)</f>
        <v>0</v>
      </c>
      <c r="C16" s="188">
        <f>SUM('PREVISIÓN GASTOS'!D20:D21)</f>
        <v>0</v>
      </c>
      <c r="D16" s="188">
        <f>SUM('PREVISIÓN GASTOS'!E20:E21)</f>
        <v>0</v>
      </c>
      <c r="E16" s="188">
        <f>SUM('PREVISIÓN GASTOS'!F20:F21)</f>
        <v>0</v>
      </c>
      <c r="F16" s="188">
        <f>SUM('PREVISIÓN GASTOS'!G20:G21)</f>
        <v>0</v>
      </c>
      <c r="G16" s="188">
        <f>SUM('PREVISIÓN GASTOS'!H20:H21)</f>
        <v>0</v>
      </c>
      <c r="H16" s="188">
        <f>SUM('PREVISIÓN GASTOS'!I20:I21)</f>
        <v>0</v>
      </c>
      <c r="I16" s="188">
        <f>SUM('PREVISIÓN GASTOS'!J20:J21)</f>
        <v>0</v>
      </c>
      <c r="J16" s="188">
        <f>SUM('PREVISIÓN GASTOS'!K20:K21)</f>
        <v>0</v>
      </c>
      <c r="K16" s="188">
        <f>SUM('PREVISIÓN GASTOS'!L20:L21)</f>
        <v>0</v>
      </c>
      <c r="L16" s="188">
        <f>SUM('PREVISIÓN GASTOS'!M20:M21)</f>
        <v>0</v>
      </c>
      <c r="M16" s="188">
        <f>SUM('PREVISIÓN GASTOS'!N20:N21)</f>
        <v>0</v>
      </c>
      <c r="N16" s="188">
        <f>SUM('PREVISIÓN GASTOS'!O20:O21)</f>
        <v>0</v>
      </c>
      <c r="O16" s="188">
        <f>SUM('PREVISIÓN GASTOS'!P20:P21)</f>
        <v>0</v>
      </c>
      <c r="P16" s="188">
        <f>SUM('PREVISIÓN GASTOS'!Q20:Q21)</f>
        <v>0</v>
      </c>
    </row>
    <row r="17" spans="1:16" x14ac:dyDescent="0.25">
      <c r="A17" s="187" t="s">
        <v>417</v>
      </c>
      <c r="B17" s="188">
        <f>SUM('PREVISIÓN GASTOS'!C22:C25)</f>
        <v>0</v>
      </c>
      <c r="C17" s="188">
        <f>SUM('PREVISIÓN GASTOS'!D22:D25)</f>
        <v>0</v>
      </c>
      <c r="D17" s="188">
        <f>SUM('PREVISIÓN GASTOS'!E22:E25)</f>
        <v>0</v>
      </c>
      <c r="E17" s="188">
        <f>SUM('PREVISIÓN GASTOS'!F22:F25)</f>
        <v>0</v>
      </c>
      <c r="F17" s="188">
        <f>SUM('PREVISIÓN GASTOS'!G22:G25)</f>
        <v>0</v>
      </c>
      <c r="G17" s="188">
        <f>SUM('PREVISIÓN GASTOS'!H22:H25)</f>
        <v>0</v>
      </c>
      <c r="H17" s="188">
        <f>SUM('PREVISIÓN GASTOS'!I22:I25)</f>
        <v>0</v>
      </c>
      <c r="I17" s="188">
        <f>SUM('PREVISIÓN GASTOS'!J22:J25)</f>
        <v>0</v>
      </c>
      <c r="J17" s="188">
        <f>SUM('PREVISIÓN GASTOS'!K22:K25)</f>
        <v>0</v>
      </c>
      <c r="K17" s="188">
        <f>SUM('PREVISIÓN GASTOS'!L22:L25)</f>
        <v>0</v>
      </c>
      <c r="L17" s="188">
        <f>SUM('PREVISIÓN GASTOS'!M22:M25)</f>
        <v>0</v>
      </c>
      <c r="M17" s="188">
        <f>SUM('PREVISIÓN GASTOS'!N22:N25)</f>
        <v>0</v>
      </c>
      <c r="N17" s="188">
        <f>SUM('PREVISIÓN GASTOS'!O22:O25)</f>
        <v>0</v>
      </c>
      <c r="O17" s="188">
        <f>SUM('PREVISIÓN GASTOS'!P22:P25)</f>
        <v>0</v>
      </c>
      <c r="P17" s="188">
        <f>SUM('PREVISIÓN GASTOS'!Q22:Q25)</f>
        <v>0</v>
      </c>
    </row>
    <row r="18" spans="1:16" x14ac:dyDescent="0.25">
      <c r="A18" s="187" t="s">
        <v>352</v>
      </c>
      <c r="B18" s="188">
        <f>SUM('PREVISIÓN GASTOS'!C26:C30)</f>
        <v>0</v>
      </c>
      <c r="C18" s="188">
        <f>SUM('PREVISIÓN GASTOS'!D26:D30)</f>
        <v>0</v>
      </c>
      <c r="D18" s="188">
        <f>SUM('PREVISIÓN GASTOS'!E26:E30)</f>
        <v>0</v>
      </c>
      <c r="E18" s="188">
        <f>SUM('PREVISIÓN GASTOS'!F26:F30)</f>
        <v>0</v>
      </c>
      <c r="F18" s="188">
        <f>SUM('PREVISIÓN GASTOS'!G26:G30)</f>
        <v>0</v>
      </c>
      <c r="G18" s="188">
        <f>SUM('PREVISIÓN GASTOS'!H26:H30)</f>
        <v>0</v>
      </c>
      <c r="H18" s="188">
        <f>SUM('PREVISIÓN GASTOS'!I26:I30)</f>
        <v>0</v>
      </c>
      <c r="I18" s="188">
        <f>SUM('PREVISIÓN GASTOS'!J26:J30)</f>
        <v>0</v>
      </c>
      <c r="J18" s="188">
        <f>SUM('PREVISIÓN GASTOS'!K26:K30)</f>
        <v>0</v>
      </c>
      <c r="K18" s="188">
        <f>SUM('PREVISIÓN GASTOS'!L26:L30)</f>
        <v>0</v>
      </c>
      <c r="L18" s="188">
        <f>SUM('PREVISIÓN GASTOS'!M26:M30)</f>
        <v>0</v>
      </c>
      <c r="M18" s="188">
        <f>SUM('PREVISIÓN GASTOS'!N26:N30)</f>
        <v>0</v>
      </c>
      <c r="N18" s="188">
        <f>SUM('PREVISIÓN GASTOS'!O26:O30)</f>
        <v>0</v>
      </c>
      <c r="O18" s="188">
        <f>SUM('PREVISIÓN GASTOS'!P26:P30)</f>
        <v>0</v>
      </c>
      <c r="P18" s="188">
        <f>SUM('PREVISIÓN GASTOS'!Q26:Q30)</f>
        <v>0</v>
      </c>
    </row>
    <row r="19" spans="1:16" x14ac:dyDescent="0.25">
      <c r="A19" s="187" t="s">
        <v>324</v>
      </c>
      <c r="B19" s="188">
        <f>SUM('PREVISIÓN GASTOS'!C31)</f>
        <v>0</v>
      </c>
      <c r="C19" s="188">
        <f>SUM('PREVISIÓN GASTOS'!D31)</f>
        <v>0</v>
      </c>
      <c r="D19" s="188">
        <f>SUM('PREVISIÓN GASTOS'!E31)</f>
        <v>0</v>
      </c>
      <c r="E19" s="188">
        <f>SUM('PREVISIÓN GASTOS'!F31)</f>
        <v>0</v>
      </c>
      <c r="F19" s="188">
        <f>SUM('PREVISIÓN GASTOS'!G31)</f>
        <v>0</v>
      </c>
      <c r="G19" s="188">
        <f>SUM('PREVISIÓN GASTOS'!H31)</f>
        <v>0</v>
      </c>
      <c r="H19" s="188">
        <f>SUM('PREVISIÓN GASTOS'!I31)</f>
        <v>0</v>
      </c>
      <c r="I19" s="188">
        <f>SUM('PREVISIÓN GASTOS'!J31)</f>
        <v>0</v>
      </c>
      <c r="J19" s="188">
        <f>SUM('PREVISIÓN GASTOS'!K31)</f>
        <v>0</v>
      </c>
      <c r="K19" s="188">
        <f>SUM('PREVISIÓN GASTOS'!L31)</f>
        <v>0</v>
      </c>
      <c r="L19" s="188">
        <f>SUM('PREVISIÓN GASTOS'!M31)</f>
        <v>0</v>
      </c>
      <c r="M19" s="188">
        <f>SUM('PREVISIÓN GASTOS'!N31)</f>
        <v>0</v>
      </c>
      <c r="N19" s="188">
        <f>SUM('PREVISIÓN GASTOS'!O31)</f>
        <v>0</v>
      </c>
      <c r="O19" s="188">
        <f>SUM('PREVISIÓN GASTOS'!P31)</f>
        <v>0</v>
      </c>
      <c r="P19" s="188">
        <f>SUM('PREVISIÓN GASTOS'!Q31)</f>
        <v>0</v>
      </c>
    </row>
    <row r="20" spans="1:16" x14ac:dyDescent="0.25">
      <c r="A20" s="187" t="s">
        <v>325</v>
      </c>
      <c r="B20" s="188">
        <f>SUM('PREVISIÓN GASTOS'!C32:C36)</f>
        <v>0</v>
      </c>
      <c r="C20" s="188">
        <f>SUM('PREVISIÓN GASTOS'!D32:D36)</f>
        <v>0</v>
      </c>
      <c r="D20" s="188">
        <f>SUM('PREVISIÓN GASTOS'!E32:E36)</f>
        <v>0</v>
      </c>
      <c r="E20" s="188">
        <f>SUM('PREVISIÓN GASTOS'!F32:F36)</f>
        <v>0</v>
      </c>
      <c r="F20" s="188">
        <f>SUM('PREVISIÓN GASTOS'!G32:G36)</f>
        <v>0</v>
      </c>
      <c r="G20" s="188">
        <f>SUM('PREVISIÓN GASTOS'!H32:H36)</f>
        <v>0</v>
      </c>
      <c r="H20" s="188">
        <f>SUM('PREVISIÓN GASTOS'!I32:I36)</f>
        <v>0</v>
      </c>
      <c r="I20" s="188">
        <f>SUM('PREVISIÓN GASTOS'!J32:J36)</f>
        <v>0</v>
      </c>
      <c r="J20" s="188">
        <f>SUM('PREVISIÓN GASTOS'!K32:K36)</f>
        <v>0</v>
      </c>
      <c r="K20" s="188">
        <f>SUM('PREVISIÓN GASTOS'!L32:L36)</f>
        <v>0</v>
      </c>
      <c r="L20" s="188">
        <f>SUM('PREVISIÓN GASTOS'!M32:M36)</f>
        <v>0</v>
      </c>
      <c r="M20" s="188">
        <f>SUM('PREVISIÓN GASTOS'!N32:N36)</f>
        <v>0</v>
      </c>
      <c r="N20" s="188">
        <f>SUM('PREVISIÓN GASTOS'!O32:O36)</f>
        <v>0</v>
      </c>
      <c r="O20" s="188">
        <f>SUM('PREVISIÓN GASTOS'!P32:P36)</f>
        <v>0</v>
      </c>
      <c r="P20" s="188">
        <f>SUM('PREVISIÓN GASTOS'!Q32:Q36)</f>
        <v>0</v>
      </c>
    </row>
    <row r="21" spans="1:16" x14ac:dyDescent="0.25">
      <c r="A21" s="187" t="s">
        <v>326</v>
      </c>
      <c r="B21" s="188">
        <f>SUM('PREVISIÓN GASTOS'!C39)</f>
        <v>0</v>
      </c>
      <c r="C21" s="188">
        <f>SUM('PREVISIÓN GASTOS'!D39)</f>
        <v>0</v>
      </c>
      <c r="D21" s="188">
        <f>SUM('PREVISIÓN GASTOS'!E39)</f>
        <v>0</v>
      </c>
      <c r="E21" s="188">
        <f>SUM('PREVISIÓN GASTOS'!F39)</f>
        <v>0</v>
      </c>
      <c r="F21" s="188">
        <f>SUM('PREVISIÓN GASTOS'!G39)</f>
        <v>0</v>
      </c>
      <c r="G21" s="188">
        <f>SUM('PREVISIÓN GASTOS'!H39)</f>
        <v>0</v>
      </c>
      <c r="H21" s="188">
        <f>SUM('PREVISIÓN GASTOS'!I39)</f>
        <v>0</v>
      </c>
      <c r="I21" s="188">
        <f>SUM('PREVISIÓN GASTOS'!J39)</f>
        <v>0</v>
      </c>
      <c r="J21" s="188">
        <f>SUM('PREVISIÓN GASTOS'!K39)</f>
        <v>0</v>
      </c>
      <c r="K21" s="188">
        <f>SUM('PREVISIÓN GASTOS'!L39)</f>
        <v>0</v>
      </c>
      <c r="L21" s="188">
        <f>SUM('PREVISIÓN GASTOS'!M39)</f>
        <v>0</v>
      </c>
      <c r="M21" s="188">
        <f>SUM('PREVISIÓN GASTOS'!N39)</f>
        <v>0</v>
      </c>
      <c r="N21" s="188">
        <f>SUM('PREVISIÓN GASTOS'!O39)</f>
        <v>0</v>
      </c>
      <c r="O21" s="188">
        <f>SUM('PREVISIÓN GASTOS'!P39)</f>
        <v>0</v>
      </c>
      <c r="P21" s="188">
        <f>SUM('PREVISIÓN GASTOS'!Q39)</f>
        <v>0</v>
      </c>
    </row>
    <row r="22" spans="1:16" x14ac:dyDescent="0.25">
      <c r="A22" s="187" t="s">
        <v>327</v>
      </c>
      <c r="B22" s="188">
        <f>SUM('PREVISIÓN GASTOS'!C40:C45)</f>
        <v>0</v>
      </c>
      <c r="C22" s="188">
        <f>SUM('PREVISIÓN GASTOS'!D40:D45)</f>
        <v>0</v>
      </c>
      <c r="D22" s="188">
        <f>SUM('PREVISIÓN GASTOS'!E40:E45)</f>
        <v>0</v>
      </c>
      <c r="E22" s="188">
        <f>SUM('PREVISIÓN GASTOS'!F40:F45)</f>
        <v>0</v>
      </c>
      <c r="F22" s="188">
        <f>SUM('PREVISIÓN GASTOS'!G40:G45)</f>
        <v>0</v>
      </c>
      <c r="G22" s="188">
        <f>SUM('PREVISIÓN GASTOS'!H40:H45)</f>
        <v>0</v>
      </c>
      <c r="H22" s="188">
        <f>SUM('PREVISIÓN GASTOS'!I40:I45)</f>
        <v>0</v>
      </c>
      <c r="I22" s="188">
        <f>SUM('PREVISIÓN GASTOS'!J40:J45)</f>
        <v>0</v>
      </c>
      <c r="J22" s="188">
        <f>SUM('PREVISIÓN GASTOS'!K40:K45)</f>
        <v>0</v>
      </c>
      <c r="K22" s="188">
        <f>SUM('PREVISIÓN GASTOS'!L40:L45)</f>
        <v>0</v>
      </c>
      <c r="L22" s="188">
        <f>SUM('PREVISIÓN GASTOS'!M40:M45)</f>
        <v>0</v>
      </c>
      <c r="M22" s="188">
        <f>SUM('PREVISIÓN GASTOS'!N40:N45)</f>
        <v>0</v>
      </c>
      <c r="N22" s="188">
        <f>SUM('PREVISIÓN GASTOS'!O40:O45)</f>
        <v>0</v>
      </c>
      <c r="O22" s="188">
        <f>SUM('PREVISIÓN GASTOS'!P40:P45)</f>
        <v>0</v>
      </c>
      <c r="P22" s="188">
        <f>SUM('PREVISIÓN GASTOS'!Q40:Q45)</f>
        <v>0</v>
      </c>
    </row>
    <row r="23" spans="1:16" x14ac:dyDescent="0.25">
      <c r="A23" s="187" t="s">
        <v>353</v>
      </c>
      <c r="B23" s="188">
        <f>SUM('PREVISIÓN GASTOS'!C46:C52)</f>
        <v>0</v>
      </c>
      <c r="C23" s="188">
        <f>SUM('PREVISIÓN GASTOS'!D46:D52)</f>
        <v>0</v>
      </c>
      <c r="D23" s="188">
        <f>SUM('PREVISIÓN GASTOS'!E46:E52)</f>
        <v>0</v>
      </c>
      <c r="E23" s="188">
        <f>SUM('PREVISIÓN GASTOS'!F46:F52)</f>
        <v>0</v>
      </c>
      <c r="F23" s="188">
        <f>SUM('PREVISIÓN GASTOS'!G46:G52)</f>
        <v>0</v>
      </c>
      <c r="G23" s="188">
        <f>SUM('PREVISIÓN GASTOS'!H46:H52)</f>
        <v>0</v>
      </c>
      <c r="H23" s="188">
        <f>SUM('PREVISIÓN GASTOS'!I46:I52)</f>
        <v>0</v>
      </c>
      <c r="I23" s="188">
        <f>SUM('PREVISIÓN GASTOS'!J46:J52)</f>
        <v>0</v>
      </c>
      <c r="J23" s="188">
        <f>SUM('PREVISIÓN GASTOS'!K46:K52)</f>
        <v>0</v>
      </c>
      <c r="K23" s="188">
        <f>SUM('PREVISIÓN GASTOS'!L46:L52)</f>
        <v>0</v>
      </c>
      <c r="L23" s="188">
        <f>SUM('PREVISIÓN GASTOS'!M46:M52)</f>
        <v>0</v>
      </c>
      <c r="M23" s="188">
        <f>SUM('PREVISIÓN GASTOS'!N46:N52)</f>
        <v>0</v>
      </c>
      <c r="N23" s="188">
        <f>SUM('PREVISIÓN GASTOS'!O46:O52)</f>
        <v>0</v>
      </c>
      <c r="O23" s="188">
        <f>SUM('PREVISIÓN GASTOS'!P46:P52)</f>
        <v>0</v>
      </c>
      <c r="P23" s="188">
        <f>SUM('PREVISIÓN GASTOS'!Q46:Q52)</f>
        <v>0</v>
      </c>
    </row>
    <row r="24" spans="1:16" x14ac:dyDescent="0.25">
      <c r="A24" s="187" t="s">
        <v>328</v>
      </c>
      <c r="B24" s="188">
        <f>SUM('PREVISIÓN GASTOS'!C53:C57)</f>
        <v>0</v>
      </c>
      <c r="C24" s="188">
        <f>SUM('PREVISIÓN GASTOS'!D53:D57)</f>
        <v>0</v>
      </c>
      <c r="D24" s="188">
        <f>SUM('PREVISIÓN GASTOS'!E53:E57)</f>
        <v>0</v>
      </c>
      <c r="E24" s="188">
        <f>SUM('PREVISIÓN GASTOS'!F53:F57)</f>
        <v>0</v>
      </c>
      <c r="F24" s="188">
        <f>SUM('PREVISIÓN GASTOS'!G53:G57)</f>
        <v>0</v>
      </c>
      <c r="G24" s="188">
        <f>SUM('PREVISIÓN GASTOS'!H53:H57)</f>
        <v>0</v>
      </c>
      <c r="H24" s="188">
        <f>SUM('PREVISIÓN GASTOS'!I53:I57)</f>
        <v>0</v>
      </c>
      <c r="I24" s="188">
        <f>SUM('PREVISIÓN GASTOS'!J53:J57)</f>
        <v>0</v>
      </c>
      <c r="J24" s="188">
        <f>SUM('PREVISIÓN GASTOS'!K53:K57)</f>
        <v>0</v>
      </c>
      <c r="K24" s="188">
        <f>SUM('PREVISIÓN GASTOS'!L53:L57)</f>
        <v>0</v>
      </c>
      <c r="L24" s="188">
        <f>SUM('PREVISIÓN GASTOS'!M53:M57)</f>
        <v>0</v>
      </c>
      <c r="M24" s="188">
        <f>SUM('PREVISIÓN GASTOS'!N53:N57)</f>
        <v>0</v>
      </c>
      <c r="N24" s="188">
        <f>SUM('PREVISIÓN GASTOS'!O53:O57)</f>
        <v>0</v>
      </c>
      <c r="O24" s="188">
        <f>SUM('PREVISIÓN GASTOS'!P53:P57)</f>
        <v>0</v>
      </c>
      <c r="P24" s="188">
        <f>SUM('PREVISIÓN GASTOS'!Q53:Q57)</f>
        <v>0</v>
      </c>
    </row>
    <row r="25" spans="1:16" x14ac:dyDescent="0.25">
      <c r="A25" s="187" t="s">
        <v>361</v>
      </c>
      <c r="B25" s="188">
        <f>SUM('PREVISIÓN GASTOS'!C37)</f>
        <v>0</v>
      </c>
      <c r="C25" s="188">
        <f>SUM('PREVISIÓN GASTOS'!D37)</f>
        <v>0</v>
      </c>
      <c r="D25" s="188">
        <f>SUM('PREVISIÓN GASTOS'!E37)</f>
        <v>0</v>
      </c>
      <c r="E25" s="188">
        <f>SUM('PREVISIÓN GASTOS'!F37)</f>
        <v>0</v>
      </c>
      <c r="F25" s="188">
        <f>SUM('PREVISIÓN GASTOS'!G37)</f>
        <v>0</v>
      </c>
      <c r="G25" s="188">
        <f>SUM('PREVISIÓN GASTOS'!H37)</f>
        <v>0</v>
      </c>
      <c r="H25" s="188">
        <f>SUM('PREVISIÓN GASTOS'!I37)</f>
        <v>0</v>
      </c>
      <c r="I25" s="188">
        <f>SUM('PREVISIÓN GASTOS'!J37)</f>
        <v>0</v>
      </c>
      <c r="J25" s="188">
        <f>SUM('PREVISIÓN GASTOS'!K37)</f>
        <v>0</v>
      </c>
      <c r="K25" s="188">
        <f>SUM('PREVISIÓN GASTOS'!L37)</f>
        <v>0</v>
      </c>
      <c r="L25" s="188">
        <f>SUM('PREVISIÓN GASTOS'!M37)</f>
        <v>0</v>
      </c>
      <c r="M25" s="188">
        <f>SUM('PREVISIÓN GASTOS'!N37)</f>
        <v>0</v>
      </c>
      <c r="N25" s="188">
        <f>SUM('PREVISIÓN GASTOS'!O37)</f>
        <v>0</v>
      </c>
      <c r="O25" s="188">
        <f>SUM('PREVISIÓN GASTOS'!P37)</f>
        <v>0</v>
      </c>
      <c r="P25" s="188">
        <f>SUM('PREVISIÓN GASTOS'!Q37)</f>
        <v>0</v>
      </c>
    </row>
    <row r="26" spans="1:16" x14ac:dyDescent="0.25">
      <c r="A26" s="187" t="s">
        <v>416</v>
      </c>
      <c r="B26" s="188">
        <f>'PLAN DE FINANCIACIÓN'!$B31</f>
        <v>0</v>
      </c>
      <c r="C26" s="188">
        <f>'PLAN DE FINANCIACIÓN'!$B32</f>
        <v>0</v>
      </c>
      <c r="D26" s="188">
        <f>'PLAN DE FINANCIACIÓN'!$B33</f>
        <v>0</v>
      </c>
      <c r="E26" s="188">
        <f>'PLAN DE FINANCIACIÓN'!$B34</f>
        <v>0</v>
      </c>
      <c r="F26" s="188">
        <f>'PLAN DE FINANCIACIÓN'!$B35</f>
        <v>0</v>
      </c>
      <c r="G26" s="188">
        <f>'PLAN DE FINANCIACIÓN'!$B36</f>
        <v>0</v>
      </c>
      <c r="H26" s="188">
        <f>'PLAN DE FINANCIACIÓN'!$B37</f>
        <v>0</v>
      </c>
      <c r="I26" s="188">
        <f>'PLAN DE FINANCIACIÓN'!$B38</f>
        <v>0</v>
      </c>
      <c r="J26" s="188">
        <f>'PLAN DE FINANCIACIÓN'!$B39</f>
        <v>0</v>
      </c>
      <c r="K26" s="188">
        <f>'PLAN DE FINANCIACIÓN'!$B40</f>
        <v>0</v>
      </c>
      <c r="L26" s="188">
        <f>'PLAN DE FINANCIACIÓN'!$B31</f>
        <v>0</v>
      </c>
      <c r="M26" s="188">
        <f>'PLAN DE FINANCIACIÓN'!$B41</f>
        <v>0</v>
      </c>
      <c r="N26" s="188">
        <f>'PLAN DE FINANCIACIÓN'!B43</f>
        <v>0</v>
      </c>
      <c r="O26" s="188">
        <f>'PLAN DE FINANCIACIÓN'!B56</f>
        <v>0</v>
      </c>
      <c r="P26" s="188">
        <f>'PLAN DE FINANCIACIÓN'!B69</f>
        <v>0</v>
      </c>
    </row>
    <row r="27" spans="1:16" x14ac:dyDescent="0.25">
      <c r="A27" s="187" t="s">
        <v>354</v>
      </c>
      <c r="B27" s="188">
        <f>SUM('PREVISIÓN GASTOS'!C102)</f>
        <v>0</v>
      </c>
      <c r="C27" s="188">
        <f>SUM('PREVISIÓN GASTOS'!D102)</f>
        <v>0</v>
      </c>
      <c r="D27" s="188">
        <f>SUM('PREVISIÓN GASTOS'!E102)</f>
        <v>0</v>
      </c>
      <c r="E27" s="188">
        <f>SUM('PREVISIÓN GASTOS'!F102)</f>
        <v>0</v>
      </c>
      <c r="F27" s="188">
        <f>SUM('PREVISIÓN GASTOS'!G102)</f>
        <v>0</v>
      </c>
      <c r="G27" s="188">
        <f>SUM('PREVISIÓN GASTOS'!H102)</f>
        <v>0</v>
      </c>
      <c r="H27" s="188">
        <f>SUM('PREVISIÓN GASTOS'!I102)</f>
        <v>0</v>
      </c>
      <c r="I27" s="188">
        <f>SUM('PREVISIÓN GASTOS'!J102)</f>
        <v>0</v>
      </c>
      <c r="J27" s="188">
        <f>SUM('PREVISIÓN GASTOS'!K102)</f>
        <v>0</v>
      </c>
      <c r="K27" s="188">
        <f>SUM('PREVISIÓN GASTOS'!L102)</f>
        <v>0</v>
      </c>
      <c r="L27" s="188">
        <f>SUM('PREVISIÓN GASTOS'!M102)</f>
        <v>0</v>
      </c>
      <c r="M27" s="188">
        <f>SUM('PREVISIÓN GASTOS'!N102)</f>
        <v>0</v>
      </c>
      <c r="N27" s="188">
        <f>SUM('PREVISIÓN GASTOS'!O102)</f>
        <v>0</v>
      </c>
      <c r="O27" s="188">
        <f>SUM('PREVISIÓN GASTOS'!P102)</f>
        <v>0</v>
      </c>
      <c r="P27" s="188">
        <f>SUM('PREVISIÓN GASTOS'!Q102)</f>
        <v>0</v>
      </c>
    </row>
    <row r="28" spans="1:16" x14ac:dyDescent="0.25">
      <c r="A28" s="187" t="s">
        <v>355</v>
      </c>
      <c r="B28" s="188">
        <f>SUM('PREVISIÓN GASTOS'!C106:C109)</f>
        <v>0</v>
      </c>
      <c r="C28" s="188">
        <f>SUM('PREVISIÓN GASTOS'!D106:D109)</f>
        <v>0</v>
      </c>
      <c r="D28" s="188">
        <f>SUM('PREVISIÓN GASTOS'!E106:E109)</f>
        <v>0</v>
      </c>
      <c r="E28" s="188">
        <f>SUM('PREVISIÓN GASTOS'!F106:F109)</f>
        <v>0</v>
      </c>
      <c r="F28" s="188">
        <f>SUM('PREVISIÓN GASTOS'!G106:G109)</f>
        <v>0</v>
      </c>
      <c r="G28" s="188">
        <f>SUM('PREVISIÓN GASTOS'!H106:H109)</f>
        <v>0</v>
      </c>
      <c r="H28" s="188">
        <f>SUM('PREVISIÓN GASTOS'!I106:I109)</f>
        <v>0</v>
      </c>
      <c r="I28" s="188">
        <f>SUM('PREVISIÓN GASTOS'!J106:J109)</f>
        <v>0</v>
      </c>
      <c r="J28" s="188">
        <f>SUM('PREVISIÓN GASTOS'!K106:K109)</f>
        <v>0</v>
      </c>
      <c r="K28" s="188">
        <f>SUM('PREVISIÓN GASTOS'!L106:L109)</f>
        <v>0</v>
      </c>
      <c r="L28" s="188">
        <f>SUM('PREVISIÓN GASTOS'!M106:M109)</f>
        <v>0</v>
      </c>
      <c r="M28" s="188">
        <f>SUM('PREVISIÓN GASTOS'!N106:N109)</f>
        <v>0</v>
      </c>
      <c r="N28" s="188">
        <f>SUM('PREVISIÓN GASTOS'!O106:O109)</f>
        <v>0</v>
      </c>
      <c r="O28" s="188">
        <f>SUM('PREVISIÓN GASTOS'!P106:P109)</f>
        <v>0</v>
      </c>
      <c r="P28" s="188">
        <f>SUM('PREVISIÓN GASTOS'!Q106:Q109)</f>
        <v>0</v>
      </c>
    </row>
    <row r="29" spans="1:16" x14ac:dyDescent="0.25">
      <c r="A29" s="168" t="s">
        <v>339</v>
      </c>
      <c r="B29" s="189">
        <f>'PREVISIÓN GASTOS'!C113+'PLAN DE INVERSIÓN'!B24+'PLAN DE INVERSIÓN'!B29</f>
        <v>0</v>
      </c>
      <c r="C29" s="189">
        <f>'PREVISIÓN GASTOS'!D113</f>
        <v>0</v>
      </c>
      <c r="D29" s="189">
        <f>'PREVISIÓN GASTOS'!E113</f>
        <v>0</v>
      </c>
      <c r="E29" s="189">
        <f>'PREVISIÓN GASTOS'!F113</f>
        <v>0</v>
      </c>
      <c r="F29" s="189">
        <f>'PREVISIÓN GASTOS'!G113</f>
        <v>0</v>
      </c>
      <c r="G29" s="189">
        <f>'PREVISIÓN GASTOS'!H113</f>
        <v>0</v>
      </c>
      <c r="H29" s="189">
        <f>'PREVISIÓN GASTOS'!I113</f>
        <v>0</v>
      </c>
      <c r="I29" s="189">
        <f>'PREVISIÓN GASTOS'!J113</f>
        <v>0</v>
      </c>
      <c r="J29" s="189">
        <f>'PREVISIÓN GASTOS'!K113</f>
        <v>0</v>
      </c>
      <c r="K29" s="189">
        <f>'PREVISIÓN GASTOS'!L113</f>
        <v>0</v>
      </c>
      <c r="L29" s="189">
        <f>'PREVISIÓN GASTOS'!M113</f>
        <v>0</v>
      </c>
      <c r="M29" s="189">
        <f>'PREVISIÓN GASTOS'!N113</f>
        <v>0</v>
      </c>
      <c r="N29" s="189">
        <f>SUM(B29:M29)</f>
        <v>0</v>
      </c>
      <c r="O29" s="189">
        <f>'PREVISIÓN GASTOS'!P113</f>
        <v>0</v>
      </c>
      <c r="P29" s="189">
        <f>'PREVISIÓN GASTOS'!Q113</f>
        <v>0</v>
      </c>
    </row>
    <row r="30" spans="1:16" x14ac:dyDescent="0.25">
      <c r="A30" s="184" t="s">
        <v>392</v>
      </c>
      <c r="B30" s="190">
        <f t="shared" ref="B30:M30" si="3">SUM(B14:B29)</f>
        <v>0</v>
      </c>
      <c r="C30" s="190">
        <f t="shared" si="3"/>
        <v>0</v>
      </c>
      <c r="D30" s="190">
        <f t="shared" si="3"/>
        <v>0</v>
      </c>
      <c r="E30" s="190">
        <f t="shared" si="3"/>
        <v>0</v>
      </c>
      <c r="F30" s="190">
        <f t="shared" si="3"/>
        <v>0</v>
      </c>
      <c r="G30" s="190">
        <f t="shared" si="3"/>
        <v>0</v>
      </c>
      <c r="H30" s="190">
        <f t="shared" si="3"/>
        <v>0</v>
      </c>
      <c r="I30" s="190">
        <f t="shared" si="3"/>
        <v>0</v>
      </c>
      <c r="J30" s="190">
        <f t="shared" si="3"/>
        <v>0</v>
      </c>
      <c r="K30" s="190">
        <f t="shared" si="3"/>
        <v>0</v>
      </c>
      <c r="L30" s="190">
        <f t="shared" si="3"/>
        <v>0</v>
      </c>
      <c r="M30" s="190">
        <f t="shared" si="3"/>
        <v>0</v>
      </c>
      <c r="N30" s="190">
        <f>SUM(B30:M30)</f>
        <v>0</v>
      </c>
      <c r="O30" s="190">
        <f>SUM(O14:O29)</f>
        <v>0</v>
      </c>
      <c r="P30" s="190">
        <f>SUM(P14:P29)</f>
        <v>0</v>
      </c>
    </row>
    <row r="32" spans="1:16" x14ac:dyDescent="0.25">
      <c r="A32" s="191" t="s">
        <v>356</v>
      </c>
      <c r="B32" s="191">
        <f t="shared" ref="B32:P32" si="4">B10-B30</f>
        <v>0</v>
      </c>
      <c r="C32" s="191">
        <f t="shared" si="4"/>
        <v>0</v>
      </c>
      <c r="D32" s="191">
        <f t="shared" si="4"/>
        <v>0</v>
      </c>
      <c r="E32" s="191">
        <f t="shared" si="4"/>
        <v>0</v>
      </c>
      <c r="F32" s="191">
        <f t="shared" si="4"/>
        <v>0</v>
      </c>
      <c r="G32" s="191">
        <f t="shared" si="4"/>
        <v>0</v>
      </c>
      <c r="H32" s="191">
        <f t="shared" si="4"/>
        <v>0</v>
      </c>
      <c r="I32" s="191">
        <f t="shared" si="4"/>
        <v>0</v>
      </c>
      <c r="J32" s="191">
        <f t="shared" si="4"/>
        <v>0</v>
      </c>
      <c r="K32" s="191">
        <f t="shared" si="4"/>
        <v>0</v>
      </c>
      <c r="L32" s="191">
        <f t="shared" si="4"/>
        <v>0</v>
      </c>
      <c r="M32" s="191">
        <f t="shared" si="4"/>
        <v>0</v>
      </c>
      <c r="N32" s="191">
        <f t="shared" si="4"/>
        <v>0</v>
      </c>
      <c r="O32" s="191">
        <f t="shared" si="4"/>
        <v>0</v>
      </c>
      <c r="P32" s="191">
        <f t="shared" si="4"/>
        <v>0</v>
      </c>
    </row>
    <row r="33" spans="1:16" x14ac:dyDescent="0.25">
      <c r="N33" s="37"/>
      <c r="O33" s="37"/>
      <c r="P33" s="37"/>
    </row>
    <row r="34" spans="1:16" x14ac:dyDescent="0.25">
      <c r="A34" s="184" t="s">
        <v>357</v>
      </c>
      <c r="B34" s="184">
        <f>B32</f>
        <v>0</v>
      </c>
      <c r="C34" s="184">
        <f>B34+C32</f>
        <v>0</v>
      </c>
      <c r="D34" s="184">
        <f>C34+D32</f>
        <v>0</v>
      </c>
      <c r="E34" s="184">
        <f t="shared" ref="E34:M34" si="5">D34+E32</f>
        <v>0</v>
      </c>
      <c r="F34" s="184">
        <f t="shared" si="5"/>
        <v>0</v>
      </c>
      <c r="G34" s="184">
        <f t="shared" si="5"/>
        <v>0</v>
      </c>
      <c r="H34" s="184">
        <f t="shared" si="5"/>
        <v>0</v>
      </c>
      <c r="I34" s="184">
        <f t="shared" si="5"/>
        <v>0</v>
      </c>
      <c r="J34" s="184">
        <f t="shared" si="5"/>
        <v>0</v>
      </c>
      <c r="K34" s="184">
        <f t="shared" si="5"/>
        <v>0</v>
      </c>
      <c r="L34" s="184">
        <f t="shared" si="5"/>
        <v>0</v>
      </c>
      <c r="M34" s="184">
        <f t="shared" si="5"/>
        <v>0</v>
      </c>
      <c r="N34" s="37"/>
      <c r="O34" s="37"/>
      <c r="P34" s="37"/>
    </row>
    <row r="35" spans="1:16" s="37" customFormat="1" x14ac:dyDescent="0.25"/>
    <row r="36" spans="1:16" s="37" customFormat="1" x14ac:dyDescent="0.25"/>
    <row r="37" spans="1:16" s="37" customFormat="1" x14ac:dyDescent="0.25"/>
    <row r="38" spans="1:16" s="37" customFormat="1" x14ac:dyDescent="0.25"/>
    <row r="39" spans="1:16" s="37" customFormat="1" x14ac:dyDescent="0.25"/>
    <row r="40" spans="1:16" s="37" customFormat="1" x14ac:dyDescent="0.25"/>
    <row r="41" spans="1:16" s="37" customFormat="1" x14ac:dyDescent="0.25"/>
    <row r="42" spans="1:16" s="37" customFormat="1" x14ac:dyDescent="0.25"/>
    <row r="43" spans="1:16" s="37" customFormat="1" x14ac:dyDescent="0.25"/>
    <row r="44" spans="1:16" s="37" customFormat="1" x14ac:dyDescent="0.25"/>
    <row r="45" spans="1:16" s="37" customFormat="1" x14ac:dyDescent="0.25"/>
    <row r="46" spans="1:16" s="37" customFormat="1" x14ac:dyDescent="0.25"/>
    <row r="47" spans="1:16" s="37" customFormat="1" x14ac:dyDescent="0.25"/>
    <row r="48" spans="1:16" s="37" customFormat="1" x14ac:dyDescent="0.25"/>
    <row r="49" s="37" customFormat="1" x14ac:dyDescent="0.25"/>
    <row r="50" s="37" customFormat="1" x14ac:dyDescent="0.25"/>
    <row r="51" s="37" customFormat="1" x14ac:dyDescent="0.25"/>
    <row r="52" s="37" customFormat="1" x14ac:dyDescent="0.25"/>
    <row r="53" s="37" customFormat="1" x14ac:dyDescent="0.25"/>
    <row r="54" s="37" customFormat="1" x14ac:dyDescent="0.25"/>
    <row r="55" s="37" customFormat="1" x14ac:dyDescent="0.25"/>
    <row r="56" s="37" customFormat="1" x14ac:dyDescent="0.25"/>
    <row r="57" s="37" customFormat="1" x14ac:dyDescent="0.25"/>
    <row r="58" s="37" customFormat="1" x14ac:dyDescent="0.25"/>
    <row r="59" s="37" customFormat="1" x14ac:dyDescent="0.25"/>
    <row r="60" s="37" customFormat="1" x14ac:dyDescent="0.25"/>
    <row r="61" s="37" customFormat="1" x14ac:dyDescent="0.25"/>
    <row r="62" s="37" customFormat="1" x14ac:dyDescent="0.25"/>
    <row r="63" s="37" customFormat="1" x14ac:dyDescent="0.25"/>
    <row r="64" s="37" customFormat="1" x14ac:dyDescent="0.25"/>
    <row r="65" s="37" customFormat="1" x14ac:dyDescent="0.25"/>
    <row r="66" s="37" customFormat="1" x14ac:dyDescent="0.25"/>
    <row r="67" s="37" customFormat="1" x14ac:dyDescent="0.25"/>
    <row r="68" s="37" customFormat="1" x14ac:dyDescent="0.25"/>
    <row r="69" s="37" customFormat="1" x14ac:dyDescent="0.25"/>
    <row r="70" s="37" customFormat="1" x14ac:dyDescent="0.25"/>
    <row r="71" s="37" customFormat="1" x14ac:dyDescent="0.25"/>
    <row r="72" s="37" customFormat="1" x14ac:dyDescent="0.25"/>
    <row r="73" s="37" customFormat="1" x14ac:dyDescent="0.25"/>
    <row r="74" s="37" customFormat="1" x14ac:dyDescent="0.25"/>
    <row r="75" s="37" customFormat="1" x14ac:dyDescent="0.25"/>
    <row r="76" s="37" customFormat="1" x14ac:dyDescent="0.25"/>
    <row r="77" s="37" customFormat="1" x14ac:dyDescent="0.25"/>
    <row r="78" s="37" customFormat="1" x14ac:dyDescent="0.25"/>
    <row r="79" s="37" customFormat="1" x14ac:dyDescent="0.25"/>
    <row r="80" s="37" customFormat="1" x14ac:dyDescent="0.25"/>
    <row r="81" s="37" customFormat="1" x14ac:dyDescent="0.25"/>
    <row r="82" s="37" customFormat="1" x14ac:dyDescent="0.25"/>
    <row r="83" s="37" customFormat="1" x14ac:dyDescent="0.25"/>
    <row r="84" s="37" customFormat="1" x14ac:dyDescent="0.25"/>
    <row r="85" s="37" customFormat="1" x14ac:dyDescent="0.25"/>
    <row r="86" s="37" customFormat="1" x14ac:dyDescent="0.25"/>
    <row r="87" s="37" customFormat="1" x14ac:dyDescent="0.25"/>
    <row r="88" s="37" customFormat="1" x14ac:dyDescent="0.25"/>
    <row r="89" s="37" customFormat="1" x14ac:dyDescent="0.25"/>
    <row r="90" s="37" customFormat="1" x14ac:dyDescent="0.25"/>
    <row r="91" s="37" customFormat="1" x14ac:dyDescent="0.25"/>
    <row r="92" s="37" customFormat="1" x14ac:dyDescent="0.25"/>
    <row r="93" s="37" customFormat="1" x14ac:dyDescent="0.25"/>
    <row r="94" s="37" customFormat="1" x14ac:dyDescent="0.25"/>
    <row r="95" s="37" customFormat="1" x14ac:dyDescent="0.25"/>
    <row r="96" s="37" customFormat="1" x14ac:dyDescent="0.25"/>
    <row r="97" s="37" customFormat="1" x14ac:dyDescent="0.25"/>
    <row r="98" s="37" customFormat="1" x14ac:dyDescent="0.25"/>
    <row r="99" s="37" customFormat="1" x14ac:dyDescent="0.25"/>
    <row r="100" s="37" customFormat="1" x14ac:dyDescent="0.25"/>
    <row r="101" s="37" customFormat="1" x14ac:dyDescent="0.25"/>
    <row r="102" s="37" customFormat="1" x14ac:dyDescent="0.25"/>
    <row r="103" s="37" customFormat="1" x14ac:dyDescent="0.25"/>
    <row r="104" s="37" customFormat="1" x14ac:dyDescent="0.25"/>
    <row r="105" s="37" customFormat="1" x14ac:dyDescent="0.25"/>
    <row r="106" s="37" customFormat="1" x14ac:dyDescent="0.25"/>
    <row r="107" s="37" customFormat="1" x14ac:dyDescent="0.25"/>
    <row r="108" s="37" customFormat="1" x14ac:dyDescent="0.25"/>
    <row r="109" s="37" customFormat="1" x14ac:dyDescent="0.25"/>
    <row r="110" s="37" customFormat="1" x14ac:dyDescent="0.25"/>
    <row r="111" s="37" customFormat="1" x14ac:dyDescent="0.25"/>
    <row r="112" s="37" customFormat="1" x14ac:dyDescent="0.25"/>
    <row r="113" s="37" customFormat="1" x14ac:dyDescent="0.25"/>
    <row r="114" s="37" customFormat="1" x14ac:dyDescent="0.25"/>
    <row r="115" s="37" customFormat="1" x14ac:dyDescent="0.25"/>
    <row r="116" s="37" customFormat="1" x14ac:dyDescent="0.25"/>
    <row r="117" s="37" customFormat="1" x14ac:dyDescent="0.25"/>
    <row r="118" s="37" customFormat="1" x14ac:dyDescent="0.25"/>
    <row r="119" s="37" customFormat="1" x14ac:dyDescent="0.25"/>
    <row r="120" s="37" customFormat="1" x14ac:dyDescent="0.25"/>
    <row r="121" s="37" customFormat="1" x14ac:dyDescent="0.25"/>
    <row r="122" s="37" customFormat="1" x14ac:dyDescent="0.25"/>
    <row r="123" s="37" customFormat="1" x14ac:dyDescent="0.25"/>
    <row r="124" s="37" customFormat="1" x14ac:dyDescent="0.25"/>
    <row r="125" s="37" customFormat="1" x14ac:dyDescent="0.25"/>
    <row r="126" s="37" customFormat="1" x14ac:dyDescent="0.25"/>
    <row r="127" s="37" customFormat="1" x14ac:dyDescent="0.25"/>
    <row r="128" s="37" customFormat="1" x14ac:dyDescent="0.25"/>
    <row r="129" s="37" customFormat="1" x14ac:dyDescent="0.25"/>
    <row r="130" s="37" customFormat="1" x14ac:dyDescent="0.25"/>
    <row r="131" s="37" customFormat="1" x14ac:dyDescent="0.25"/>
    <row r="132" s="37" customFormat="1" x14ac:dyDescent="0.25"/>
    <row r="133" s="37" customFormat="1" x14ac:dyDescent="0.25"/>
    <row r="134" s="37" customFormat="1" x14ac:dyDescent="0.25"/>
    <row r="135" s="37" customFormat="1" x14ac:dyDescent="0.25"/>
    <row r="136" s="37" customFormat="1" x14ac:dyDescent="0.25"/>
    <row r="137" s="37" customFormat="1" x14ac:dyDescent="0.25"/>
    <row r="138" s="37" customFormat="1" x14ac:dyDescent="0.25"/>
    <row r="139" s="37" customFormat="1" x14ac:dyDescent="0.25"/>
    <row r="140" s="37" customFormat="1" x14ac:dyDescent="0.25"/>
    <row r="141" s="37" customFormat="1" x14ac:dyDescent="0.25"/>
    <row r="142" s="37" customFormat="1" x14ac:dyDescent="0.25"/>
    <row r="143" s="37" customFormat="1" x14ac:dyDescent="0.25"/>
    <row r="144" s="37" customFormat="1" x14ac:dyDescent="0.25"/>
    <row r="145" s="37" customFormat="1" x14ac:dyDescent="0.25"/>
    <row r="146" s="37" customFormat="1" x14ac:dyDescent="0.25"/>
    <row r="147" s="37" customFormat="1" x14ac:dyDescent="0.25"/>
    <row r="148" s="37" customFormat="1" x14ac:dyDescent="0.25"/>
    <row r="149" s="37" customFormat="1" x14ac:dyDescent="0.25"/>
    <row r="150" s="37" customFormat="1" x14ac:dyDescent="0.25"/>
    <row r="151" s="37" customFormat="1" x14ac:dyDescent="0.25"/>
    <row r="152" s="37" customFormat="1" x14ac:dyDescent="0.25"/>
    <row r="153" s="37" customFormat="1" x14ac:dyDescent="0.25"/>
    <row r="154" s="37" customFormat="1" x14ac:dyDescent="0.25"/>
    <row r="155" s="37" customFormat="1" x14ac:dyDescent="0.25"/>
    <row r="156" s="37" customFormat="1" x14ac:dyDescent="0.25"/>
    <row r="157" s="37" customFormat="1" x14ac:dyDescent="0.25"/>
    <row r="158" s="37" customFormat="1" x14ac:dyDescent="0.25"/>
    <row r="159" s="37" customFormat="1" x14ac:dyDescent="0.25"/>
    <row r="160" s="37" customFormat="1" x14ac:dyDescent="0.25"/>
    <row r="161" s="37" customFormat="1" x14ac:dyDescent="0.25"/>
    <row r="162" s="37" customFormat="1" x14ac:dyDescent="0.25"/>
    <row r="163" s="37" customFormat="1" x14ac:dyDescent="0.25"/>
    <row r="164" s="37" customFormat="1" x14ac:dyDescent="0.25"/>
    <row r="165" s="37" customFormat="1" x14ac:dyDescent="0.25"/>
    <row r="166" s="37" customFormat="1" x14ac:dyDescent="0.25"/>
    <row r="167" s="37" customFormat="1" x14ac:dyDescent="0.25"/>
    <row r="168" s="37" customFormat="1" x14ac:dyDescent="0.25"/>
    <row r="169" s="37" customFormat="1" x14ac:dyDescent="0.25"/>
    <row r="170" s="37" customFormat="1" x14ac:dyDescent="0.25"/>
    <row r="171" s="37" customFormat="1" x14ac:dyDescent="0.25"/>
    <row r="172" s="37" customFormat="1" x14ac:dyDescent="0.25"/>
    <row r="173" s="37" customFormat="1" x14ac:dyDescent="0.25"/>
    <row r="174" s="37" customFormat="1" x14ac:dyDescent="0.25"/>
    <row r="175" s="37" customFormat="1" x14ac:dyDescent="0.25"/>
    <row r="176" s="37" customFormat="1" x14ac:dyDescent="0.25"/>
    <row r="177" s="37" customFormat="1" x14ac:dyDescent="0.25"/>
    <row r="178" s="37" customFormat="1" x14ac:dyDescent="0.25"/>
    <row r="179" s="37" customFormat="1" x14ac:dyDescent="0.25"/>
    <row r="180" s="37" customFormat="1" x14ac:dyDescent="0.25"/>
    <row r="181" s="37" customFormat="1" x14ac:dyDescent="0.25"/>
    <row r="182" s="37" customFormat="1" x14ac:dyDescent="0.25"/>
    <row r="183" s="37" customFormat="1" x14ac:dyDescent="0.25"/>
    <row r="184" s="37" customFormat="1" x14ac:dyDescent="0.25"/>
    <row r="185" s="37" customFormat="1" x14ac:dyDescent="0.25"/>
    <row r="186" s="37" customFormat="1" x14ac:dyDescent="0.25"/>
    <row r="187" s="37" customFormat="1" x14ac:dyDescent="0.25"/>
    <row r="188" s="37" customFormat="1" x14ac:dyDescent="0.25"/>
    <row r="189" s="37" customFormat="1" x14ac:dyDescent="0.25"/>
    <row r="190" s="37" customFormat="1" x14ac:dyDescent="0.25"/>
    <row r="191" s="37" customFormat="1" x14ac:dyDescent="0.25"/>
    <row r="192" s="37" customFormat="1" x14ac:dyDescent="0.25"/>
    <row r="193" s="37" customFormat="1" x14ac:dyDescent="0.25"/>
    <row r="194" s="37" customFormat="1" x14ac:dyDescent="0.25"/>
    <row r="195" s="37" customFormat="1" x14ac:dyDescent="0.25"/>
    <row r="196" s="37" customFormat="1" x14ac:dyDescent="0.25"/>
    <row r="197" s="37" customFormat="1" x14ac:dyDescent="0.25"/>
    <row r="198" s="37" customFormat="1" x14ac:dyDescent="0.25"/>
    <row r="199" s="37" customFormat="1" x14ac:dyDescent="0.25"/>
    <row r="200" s="37" customFormat="1" x14ac:dyDescent="0.25"/>
    <row r="201" s="37" customFormat="1" x14ac:dyDescent="0.25"/>
    <row r="202" s="37" customFormat="1" x14ac:dyDescent="0.25"/>
    <row r="203" s="37" customFormat="1" x14ac:dyDescent="0.25"/>
    <row r="204" s="37" customFormat="1" x14ac:dyDescent="0.25"/>
    <row r="205" s="37" customFormat="1" x14ac:dyDescent="0.25"/>
    <row r="206" s="37" customFormat="1" x14ac:dyDescent="0.25"/>
    <row r="207" s="37" customFormat="1" x14ac:dyDescent="0.25"/>
    <row r="208" s="37" customFormat="1" x14ac:dyDescent="0.25"/>
    <row r="209" s="37" customFormat="1" x14ac:dyDescent="0.25"/>
    <row r="210" s="37" customFormat="1" x14ac:dyDescent="0.25"/>
    <row r="211" s="37" customFormat="1" x14ac:dyDescent="0.25"/>
    <row r="212" s="37" customFormat="1" x14ac:dyDescent="0.25"/>
    <row r="213" s="37" customFormat="1" x14ac:dyDescent="0.25"/>
    <row r="214" s="37" customFormat="1" x14ac:dyDescent="0.25"/>
    <row r="215" s="37" customFormat="1" x14ac:dyDescent="0.25"/>
    <row r="216" s="37" customFormat="1" x14ac:dyDescent="0.25"/>
    <row r="217" s="37" customFormat="1" x14ac:dyDescent="0.25"/>
    <row r="218" s="37" customFormat="1" x14ac:dyDescent="0.25"/>
    <row r="219" s="37" customFormat="1" x14ac:dyDescent="0.25"/>
    <row r="220" s="37" customFormat="1" x14ac:dyDescent="0.25"/>
    <row r="221" s="37" customFormat="1" x14ac:dyDescent="0.25"/>
    <row r="222" s="37" customFormat="1" x14ac:dyDescent="0.25"/>
    <row r="223" s="37" customFormat="1" x14ac:dyDescent="0.25"/>
    <row r="224" s="37" customFormat="1" x14ac:dyDescent="0.25"/>
    <row r="225" s="37" customFormat="1" x14ac:dyDescent="0.25"/>
    <row r="226" s="37" customFormat="1" x14ac:dyDescent="0.25"/>
    <row r="227" s="37" customFormat="1" x14ac:dyDescent="0.25"/>
    <row r="228" s="37" customFormat="1" x14ac:dyDescent="0.25"/>
    <row r="229" s="37" customFormat="1" x14ac:dyDescent="0.25"/>
    <row r="230" s="37" customFormat="1" x14ac:dyDescent="0.25"/>
    <row r="231" s="37" customFormat="1" x14ac:dyDescent="0.25"/>
    <row r="232" s="37" customFormat="1" x14ac:dyDescent="0.25"/>
    <row r="233" s="37" customFormat="1" x14ac:dyDescent="0.25"/>
    <row r="234" s="37" customFormat="1" x14ac:dyDescent="0.25"/>
    <row r="235" s="37" customFormat="1" x14ac:dyDescent="0.25"/>
    <row r="236" s="37" customFormat="1" x14ac:dyDescent="0.25"/>
    <row r="237" s="37" customFormat="1" x14ac:dyDescent="0.25"/>
    <row r="238" s="37" customFormat="1" x14ac:dyDescent="0.25"/>
    <row r="239" s="37" customFormat="1" x14ac:dyDescent="0.25"/>
    <row r="240" s="37" customFormat="1" x14ac:dyDescent="0.25"/>
    <row r="241" s="37" customFormat="1" x14ac:dyDescent="0.25"/>
    <row r="242" s="37" customFormat="1" x14ac:dyDescent="0.25"/>
    <row r="243" s="37" customFormat="1" x14ac:dyDescent="0.25"/>
    <row r="244" s="37" customFormat="1" x14ac:dyDescent="0.25"/>
    <row r="245" s="37" customFormat="1" x14ac:dyDescent="0.25"/>
    <row r="246" s="37" customFormat="1" x14ac:dyDescent="0.25"/>
    <row r="247" s="37" customFormat="1" x14ac:dyDescent="0.25"/>
    <row r="248" s="37" customFormat="1" x14ac:dyDescent="0.25"/>
    <row r="249" s="37" customFormat="1" x14ac:dyDescent="0.25"/>
    <row r="250" s="37" customFormat="1" x14ac:dyDescent="0.25"/>
    <row r="251" s="37" customFormat="1" x14ac:dyDescent="0.25"/>
    <row r="252" s="37" customFormat="1" x14ac:dyDescent="0.25"/>
    <row r="253" s="37" customFormat="1" x14ac:dyDescent="0.25"/>
    <row r="254" s="37" customFormat="1" x14ac:dyDescent="0.25"/>
    <row r="255" s="37" customFormat="1" x14ac:dyDescent="0.25"/>
    <row r="256" s="37" customFormat="1" x14ac:dyDescent="0.25"/>
    <row r="257" s="37" customFormat="1" x14ac:dyDescent="0.25"/>
    <row r="258" s="37" customFormat="1" x14ac:dyDescent="0.25"/>
    <row r="259" s="37" customFormat="1" x14ac:dyDescent="0.25"/>
    <row r="260" s="37" customFormat="1" x14ac:dyDescent="0.25"/>
    <row r="261" s="37" customFormat="1" x14ac:dyDescent="0.25"/>
    <row r="262" s="37" customFormat="1" x14ac:dyDescent="0.25"/>
    <row r="263" s="37" customFormat="1" x14ac:dyDescent="0.25"/>
    <row r="264" s="37" customFormat="1" x14ac:dyDescent="0.25"/>
    <row r="265" s="37" customFormat="1" x14ac:dyDescent="0.25"/>
    <row r="266" s="37" customFormat="1" x14ac:dyDescent="0.25"/>
    <row r="267" s="37" customFormat="1" x14ac:dyDescent="0.25"/>
    <row r="268" s="37" customFormat="1" x14ac:dyDescent="0.25"/>
    <row r="269" s="37" customFormat="1" x14ac:dyDescent="0.25"/>
    <row r="270" s="37" customFormat="1" x14ac:dyDescent="0.25"/>
    <row r="271" s="37" customFormat="1" x14ac:dyDescent="0.25"/>
    <row r="272" s="37" customFormat="1" x14ac:dyDescent="0.25"/>
    <row r="273" s="37" customFormat="1" x14ac:dyDescent="0.25"/>
    <row r="274" s="37" customFormat="1" x14ac:dyDescent="0.25"/>
    <row r="275" s="37" customFormat="1" x14ac:dyDescent="0.25"/>
    <row r="276" s="37" customFormat="1" x14ac:dyDescent="0.25"/>
    <row r="277" s="37" customFormat="1" x14ac:dyDescent="0.25"/>
    <row r="278" s="37" customFormat="1" x14ac:dyDescent="0.25"/>
    <row r="279" s="37" customFormat="1" x14ac:dyDescent="0.25"/>
    <row r="280" s="37" customFormat="1" x14ac:dyDescent="0.25"/>
    <row r="281" s="37" customFormat="1" x14ac:dyDescent="0.25"/>
    <row r="282" s="37" customFormat="1" x14ac:dyDescent="0.25"/>
    <row r="283" s="37" customFormat="1" x14ac:dyDescent="0.25"/>
    <row r="284" s="37" customFormat="1" x14ac:dyDescent="0.25"/>
    <row r="285" s="37" customFormat="1" x14ac:dyDescent="0.25"/>
    <row r="286" s="37" customFormat="1" x14ac:dyDescent="0.25"/>
    <row r="287" s="37" customFormat="1" x14ac:dyDescent="0.25"/>
    <row r="288" s="37" customFormat="1" x14ac:dyDescent="0.25"/>
    <row r="289" s="37" customFormat="1" x14ac:dyDescent="0.25"/>
    <row r="290" s="37" customFormat="1" x14ac:dyDescent="0.25"/>
    <row r="291" s="37" customFormat="1" x14ac:dyDescent="0.25"/>
    <row r="292" s="37" customFormat="1" x14ac:dyDescent="0.25"/>
    <row r="293" s="37" customFormat="1" x14ac:dyDescent="0.25"/>
    <row r="294" s="37" customFormat="1" x14ac:dyDescent="0.25"/>
    <row r="295" s="37" customFormat="1" x14ac:dyDescent="0.25"/>
    <row r="296" s="37" customFormat="1" x14ac:dyDescent="0.25"/>
    <row r="297" s="37" customFormat="1" x14ac:dyDescent="0.25"/>
    <row r="298" s="37" customFormat="1" x14ac:dyDescent="0.25"/>
    <row r="299" s="37" customFormat="1" x14ac:dyDescent="0.25"/>
    <row r="300" s="37" customFormat="1" x14ac:dyDescent="0.25"/>
    <row r="301" s="37" customFormat="1" x14ac:dyDescent="0.25"/>
    <row r="302" s="37" customFormat="1" x14ac:dyDescent="0.25"/>
    <row r="303" s="37" customFormat="1" x14ac:dyDescent="0.25"/>
    <row r="304" s="37" customFormat="1" x14ac:dyDescent="0.25"/>
    <row r="305" s="37" customFormat="1" x14ac:dyDescent="0.25"/>
    <row r="306" s="37" customFormat="1" x14ac:dyDescent="0.25"/>
    <row r="307" s="37" customFormat="1" x14ac:dyDescent="0.25"/>
    <row r="308" s="37" customFormat="1" x14ac:dyDescent="0.25"/>
    <row r="309" s="37" customFormat="1" x14ac:dyDescent="0.25"/>
    <row r="310" s="37" customFormat="1" x14ac:dyDescent="0.25"/>
    <row r="311" s="37" customFormat="1" x14ac:dyDescent="0.25"/>
    <row r="312" s="37" customFormat="1" x14ac:dyDescent="0.25"/>
    <row r="313" s="37" customFormat="1" x14ac:dyDescent="0.25"/>
    <row r="314" s="37" customFormat="1" x14ac:dyDescent="0.25"/>
    <row r="315" s="37" customFormat="1" x14ac:dyDescent="0.25"/>
    <row r="316" s="37" customFormat="1" x14ac:dyDescent="0.25"/>
    <row r="317" s="37" customFormat="1" x14ac:dyDescent="0.25"/>
    <row r="318" s="37" customFormat="1" x14ac:dyDescent="0.25"/>
    <row r="319" s="37" customFormat="1" x14ac:dyDescent="0.25"/>
    <row r="320" s="37" customFormat="1" x14ac:dyDescent="0.25"/>
    <row r="321" s="37" customFormat="1" x14ac:dyDescent="0.25"/>
    <row r="322" s="37" customFormat="1" x14ac:dyDescent="0.25"/>
    <row r="323" s="37" customFormat="1" x14ac:dyDescent="0.25"/>
    <row r="324" s="37" customFormat="1" x14ac:dyDescent="0.25"/>
    <row r="325" s="37" customFormat="1" x14ac:dyDescent="0.25"/>
    <row r="326" s="37" customFormat="1" x14ac:dyDescent="0.25"/>
    <row r="327" s="37" customFormat="1" x14ac:dyDescent="0.25"/>
    <row r="328" s="37" customFormat="1" x14ac:dyDescent="0.25"/>
    <row r="329" s="37" customFormat="1" x14ac:dyDescent="0.25"/>
    <row r="330" s="37" customFormat="1" x14ac:dyDescent="0.25"/>
    <row r="331" s="37" customFormat="1" x14ac:dyDescent="0.25"/>
    <row r="332" s="37" customFormat="1" x14ac:dyDescent="0.25"/>
    <row r="333" s="37" customFormat="1" x14ac:dyDescent="0.25"/>
    <row r="334" s="37" customFormat="1" x14ac:dyDescent="0.25"/>
    <row r="335" s="37" customFormat="1" x14ac:dyDescent="0.25"/>
    <row r="336" s="37" customFormat="1" x14ac:dyDescent="0.25"/>
    <row r="337" s="37" customFormat="1" x14ac:dyDescent="0.25"/>
    <row r="338" s="37" customFormat="1" x14ac:dyDescent="0.25"/>
    <row r="339" s="37" customFormat="1" x14ac:dyDescent="0.25"/>
    <row r="340" s="37" customFormat="1" x14ac:dyDescent="0.25"/>
    <row r="341" s="37" customFormat="1" x14ac:dyDescent="0.25"/>
    <row r="342" s="37" customFormat="1" x14ac:dyDescent="0.25"/>
    <row r="343" s="37" customFormat="1" x14ac:dyDescent="0.25"/>
    <row r="344" s="37" customFormat="1" x14ac:dyDescent="0.25"/>
    <row r="345" s="37" customFormat="1" x14ac:dyDescent="0.25"/>
    <row r="346" s="37" customFormat="1" x14ac:dyDescent="0.25"/>
    <row r="347" s="37" customFormat="1" x14ac:dyDescent="0.25"/>
    <row r="348" s="37" customFormat="1" x14ac:dyDescent="0.25"/>
    <row r="349" s="37" customFormat="1" x14ac:dyDescent="0.25"/>
    <row r="350" s="37" customFormat="1" x14ac:dyDescent="0.25"/>
    <row r="351" s="37" customFormat="1" x14ac:dyDescent="0.25"/>
    <row r="352" s="37" customFormat="1" x14ac:dyDescent="0.25"/>
    <row r="353" s="37" customFormat="1" x14ac:dyDescent="0.25"/>
    <row r="354" s="37" customFormat="1" x14ac:dyDescent="0.25"/>
    <row r="355" s="37" customFormat="1" x14ac:dyDescent="0.25"/>
    <row r="356" s="37" customFormat="1" x14ac:dyDescent="0.25"/>
    <row r="357" s="37" customFormat="1" x14ac:dyDescent="0.25"/>
    <row r="358" s="37" customFormat="1" x14ac:dyDescent="0.25"/>
    <row r="359" s="37" customFormat="1" x14ac:dyDescent="0.25"/>
    <row r="360" s="37" customFormat="1" x14ac:dyDescent="0.25"/>
    <row r="361" s="37" customFormat="1" x14ac:dyDescent="0.25"/>
    <row r="362" s="37" customFormat="1" x14ac:dyDescent="0.25"/>
    <row r="363" s="37" customFormat="1" x14ac:dyDescent="0.25"/>
    <row r="364" s="37" customFormat="1" x14ac:dyDescent="0.25"/>
    <row r="365" s="37" customFormat="1" x14ac:dyDescent="0.25"/>
    <row r="366" s="37" customFormat="1" x14ac:dyDescent="0.25"/>
    <row r="367" s="37" customFormat="1" x14ac:dyDescent="0.25"/>
    <row r="368" s="37" customFormat="1" x14ac:dyDescent="0.25"/>
    <row r="369" s="37" customFormat="1" x14ac:dyDescent="0.25"/>
    <row r="370" s="37" customFormat="1" x14ac:dyDescent="0.25"/>
    <row r="371" s="37" customFormat="1" x14ac:dyDescent="0.25"/>
    <row r="372" s="37" customFormat="1" x14ac:dyDescent="0.25"/>
    <row r="373" s="37" customFormat="1" x14ac:dyDescent="0.25"/>
    <row r="374" s="37" customFormat="1" x14ac:dyDescent="0.25"/>
    <row r="375" s="37" customFormat="1" x14ac:dyDescent="0.25"/>
    <row r="376" s="37" customFormat="1" x14ac:dyDescent="0.25"/>
    <row r="377" s="37" customFormat="1" x14ac:dyDescent="0.25"/>
    <row r="378" s="37" customFormat="1" x14ac:dyDescent="0.25"/>
    <row r="379" s="37" customFormat="1" x14ac:dyDescent="0.25"/>
    <row r="380" s="37" customFormat="1" x14ac:dyDescent="0.25"/>
    <row r="381" s="37" customFormat="1" x14ac:dyDescent="0.25"/>
    <row r="382" s="37" customFormat="1" x14ac:dyDescent="0.25"/>
    <row r="383" s="37" customFormat="1" x14ac:dyDescent="0.25"/>
    <row r="384" s="37" customFormat="1" x14ac:dyDescent="0.25"/>
    <row r="385" s="37" customFormat="1" x14ac:dyDescent="0.25"/>
    <row r="386" s="37" customFormat="1" x14ac:dyDescent="0.25"/>
    <row r="387" s="37" customFormat="1" x14ac:dyDescent="0.25"/>
    <row r="388" s="37" customFormat="1" x14ac:dyDescent="0.25"/>
    <row r="389" s="37" customFormat="1" x14ac:dyDescent="0.25"/>
    <row r="390" s="37" customFormat="1" x14ac:dyDescent="0.25"/>
    <row r="391" s="37" customFormat="1" x14ac:dyDescent="0.25"/>
    <row r="392" s="37" customFormat="1" x14ac:dyDescent="0.25"/>
    <row r="393" s="37" customFormat="1" x14ac:dyDescent="0.25"/>
    <row r="394" s="37" customFormat="1" x14ac:dyDescent="0.25"/>
    <row r="395" s="37" customFormat="1" x14ac:dyDescent="0.25"/>
    <row r="396" s="37" customFormat="1" x14ac:dyDescent="0.25"/>
    <row r="397" s="37" customFormat="1" x14ac:dyDescent="0.25"/>
    <row r="398" s="37" customFormat="1" x14ac:dyDescent="0.25"/>
    <row r="399" s="37" customFormat="1" x14ac:dyDescent="0.25"/>
    <row r="400" s="37" customFormat="1" x14ac:dyDescent="0.25"/>
    <row r="401" s="37" customFormat="1" x14ac:dyDescent="0.25"/>
    <row r="402" s="37" customFormat="1" x14ac:dyDescent="0.25"/>
    <row r="403" s="37" customFormat="1" x14ac:dyDescent="0.25"/>
    <row r="404" s="37" customFormat="1" x14ac:dyDescent="0.25"/>
    <row r="405" s="37" customFormat="1" x14ac:dyDescent="0.25"/>
    <row r="406" s="37" customFormat="1" x14ac:dyDescent="0.25"/>
    <row r="407" s="37" customFormat="1" x14ac:dyDescent="0.25"/>
    <row r="408" s="37" customFormat="1" x14ac:dyDescent="0.25"/>
    <row r="409" s="37" customFormat="1" x14ac:dyDescent="0.25"/>
    <row r="410" s="37" customFormat="1" x14ac:dyDescent="0.25"/>
    <row r="411" s="37" customFormat="1" x14ac:dyDescent="0.25"/>
    <row r="412" s="37" customFormat="1" x14ac:dyDescent="0.25"/>
    <row r="413" s="37" customFormat="1" x14ac:dyDescent="0.25"/>
    <row r="414" s="37" customFormat="1" x14ac:dyDescent="0.25"/>
    <row r="415" s="37" customFormat="1" x14ac:dyDescent="0.25"/>
    <row r="416" s="37" customFormat="1" x14ac:dyDescent="0.25"/>
    <row r="417" s="37" customFormat="1" x14ac:dyDescent="0.25"/>
    <row r="418" s="37" customFormat="1" x14ac:dyDescent="0.25"/>
    <row r="419" s="37" customFormat="1" x14ac:dyDescent="0.25"/>
    <row r="420" s="37" customFormat="1" x14ac:dyDescent="0.25"/>
    <row r="421" s="37" customFormat="1" x14ac:dyDescent="0.25"/>
    <row r="422" s="37" customFormat="1" x14ac:dyDescent="0.25"/>
    <row r="423" s="37" customFormat="1" x14ac:dyDescent="0.25"/>
    <row r="424" s="37" customFormat="1" x14ac:dyDescent="0.25"/>
    <row r="425" s="37" customFormat="1" x14ac:dyDescent="0.25"/>
    <row r="426" s="37" customFormat="1" x14ac:dyDescent="0.25"/>
    <row r="427" s="37" customFormat="1" x14ac:dyDescent="0.25"/>
    <row r="428" s="37" customFormat="1" x14ac:dyDescent="0.25"/>
    <row r="429" s="37" customFormat="1" x14ac:dyDescent="0.25"/>
    <row r="430" s="37" customFormat="1" x14ac:dyDescent="0.25"/>
    <row r="431" s="37" customFormat="1" x14ac:dyDescent="0.25"/>
    <row r="432" s="37" customFormat="1" x14ac:dyDescent="0.25"/>
    <row r="433" s="37" customFormat="1" x14ac:dyDescent="0.25"/>
    <row r="434" s="37" customFormat="1" x14ac:dyDescent="0.25"/>
    <row r="435" s="37" customFormat="1" x14ac:dyDescent="0.25"/>
    <row r="436" s="37" customFormat="1" x14ac:dyDescent="0.25"/>
    <row r="437" s="37" customFormat="1" x14ac:dyDescent="0.25"/>
    <row r="438" s="37" customFormat="1" x14ac:dyDescent="0.25"/>
    <row r="439" s="37" customFormat="1" x14ac:dyDescent="0.25"/>
    <row r="440" s="37" customFormat="1" x14ac:dyDescent="0.25"/>
    <row r="441" s="37" customFormat="1" x14ac:dyDescent="0.25"/>
    <row r="442" s="37" customFormat="1" x14ac:dyDescent="0.25"/>
    <row r="443" s="37" customFormat="1" x14ac:dyDescent="0.25"/>
    <row r="444" s="37" customFormat="1" x14ac:dyDescent="0.25"/>
    <row r="445" s="37" customFormat="1" x14ac:dyDescent="0.25"/>
    <row r="446" s="37" customFormat="1" x14ac:dyDescent="0.25"/>
    <row r="447" s="37" customFormat="1" x14ac:dyDescent="0.25"/>
    <row r="448" s="37" customFormat="1" x14ac:dyDescent="0.25"/>
    <row r="449" s="37" customFormat="1" x14ac:dyDescent="0.25"/>
    <row r="450" s="37" customFormat="1" x14ac:dyDescent="0.25"/>
    <row r="451" s="37" customFormat="1" x14ac:dyDescent="0.25"/>
    <row r="452" s="37" customFormat="1" x14ac:dyDescent="0.25"/>
    <row r="453" s="37" customFormat="1" x14ac:dyDescent="0.25"/>
    <row r="454" s="37" customFormat="1" x14ac:dyDescent="0.25"/>
    <row r="455" s="37" customFormat="1" x14ac:dyDescent="0.25"/>
    <row r="456" s="37" customFormat="1" x14ac:dyDescent="0.25"/>
    <row r="457" s="37" customFormat="1" x14ac:dyDescent="0.25"/>
    <row r="458" s="37" customFormat="1" x14ac:dyDescent="0.25"/>
    <row r="459" s="37" customFormat="1" x14ac:dyDescent="0.25"/>
    <row r="460" s="37" customFormat="1" x14ac:dyDescent="0.25"/>
  </sheetData>
  <sheetProtection password="CD82" sheet="1" objects="1" scenarios="1"/>
  <mergeCells count="1">
    <mergeCell ref="B1:G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BK395"/>
  <sheetViews>
    <sheetView zoomScaleNormal="100" workbookViewId="0">
      <selection activeCell="B2" sqref="B2:F2"/>
    </sheetView>
  </sheetViews>
  <sheetFormatPr baseColWidth="10" defaultRowHeight="15" x14ac:dyDescent="0.25"/>
  <cols>
    <col min="1" max="1" width="67.140625" bestFit="1" customWidth="1"/>
    <col min="2" max="2" width="15.28515625" bestFit="1" customWidth="1"/>
    <col min="3" max="3" width="13" customWidth="1"/>
    <col min="4" max="4" width="18.7109375" customWidth="1"/>
    <col min="5" max="5" width="13.28515625" customWidth="1"/>
    <col min="6" max="6" width="16.42578125" customWidth="1"/>
    <col min="7" max="63" width="11.42578125" style="37"/>
  </cols>
  <sheetData>
    <row r="1" spans="1:6" s="37" customFormat="1" x14ac:dyDescent="0.25"/>
    <row r="2" spans="1:6" ht="23.25" customHeight="1" x14ac:dyDescent="0.25">
      <c r="A2" s="123" t="str">
        <f>'INFO INICIAL'!C2</f>
        <v>NOMBRE PROYECTO</v>
      </c>
      <c r="B2" s="231" t="s">
        <v>424</v>
      </c>
      <c r="C2" s="231"/>
      <c r="D2" s="231"/>
      <c r="E2" s="231"/>
      <c r="F2" s="231"/>
    </row>
    <row r="3" spans="1:6" s="37" customFormat="1" x14ac:dyDescent="0.25"/>
    <row r="4" spans="1:6" x14ac:dyDescent="0.25">
      <c r="B4" s="192" t="s">
        <v>22</v>
      </c>
      <c r="C4" s="37" t="s">
        <v>203</v>
      </c>
      <c r="D4" s="192" t="s">
        <v>23</v>
      </c>
      <c r="E4" s="37" t="s">
        <v>203</v>
      </c>
      <c r="F4" s="192" t="s">
        <v>24</v>
      </c>
    </row>
    <row r="5" spans="1:6" x14ac:dyDescent="0.25">
      <c r="A5" s="193" t="s">
        <v>318</v>
      </c>
      <c r="B5" s="194">
        <f>'PREVISIÓN INGRESOS'!O47</f>
        <v>0</v>
      </c>
      <c r="C5" s="37"/>
      <c r="D5" s="194">
        <f>'PREVISIÓN INGRESOS'!P47</f>
        <v>0</v>
      </c>
      <c r="E5" s="37"/>
      <c r="F5" s="194">
        <f>'PREVISIÓN INGRESOS'!Q47</f>
        <v>0</v>
      </c>
    </row>
    <row r="6" spans="1:6" s="37" customFormat="1" x14ac:dyDescent="0.25"/>
    <row r="7" spans="1:6" x14ac:dyDescent="0.25">
      <c r="A7" s="161" t="s">
        <v>315</v>
      </c>
      <c r="B7" s="195">
        <f>SUM(B8:B11)</f>
        <v>0</v>
      </c>
      <c r="C7" s="196" t="e">
        <f>+B7/B5</f>
        <v>#DIV/0!</v>
      </c>
      <c r="D7" s="195">
        <f>SUM(D8:D11)</f>
        <v>0</v>
      </c>
      <c r="E7" s="196" t="e">
        <f>+D7/D5</f>
        <v>#DIV/0!</v>
      </c>
      <c r="F7" s="195">
        <f>SUM(F8:F11)</f>
        <v>0</v>
      </c>
    </row>
    <row r="8" spans="1:6" x14ac:dyDescent="0.25">
      <c r="A8" s="197" t="s">
        <v>321</v>
      </c>
      <c r="B8" s="198">
        <f>'PREVISIÓN GASTOS'!O102</f>
        <v>0</v>
      </c>
      <c r="C8" s="199"/>
      <c r="D8" s="198">
        <f>'PREVISIÓN GASTOS'!P102</f>
        <v>0</v>
      </c>
      <c r="E8" s="199"/>
      <c r="F8" s="198">
        <f>'PREVISIÓN GASTOS'!Q102</f>
        <v>0</v>
      </c>
    </row>
    <row r="9" spans="1:6" x14ac:dyDescent="0.25">
      <c r="A9" s="197" t="s">
        <v>200</v>
      </c>
      <c r="B9" s="198">
        <f>'PREVISIÓN GASTOS'!O110</f>
        <v>0</v>
      </c>
      <c r="C9" s="199"/>
      <c r="D9" s="198">
        <f>'PREVISIÓN GASTOS'!P110</f>
        <v>0</v>
      </c>
      <c r="E9" s="199"/>
      <c r="F9" s="198">
        <f>'PREVISIÓN GASTOS'!Q110</f>
        <v>0</v>
      </c>
    </row>
    <row r="10" spans="1:6" s="37" customFormat="1" x14ac:dyDescent="0.25"/>
    <row r="11" spans="1:6" s="37" customFormat="1" x14ac:dyDescent="0.25"/>
    <row r="12" spans="1:6" s="37" customFormat="1" x14ac:dyDescent="0.25"/>
    <row r="13" spans="1:6" x14ac:dyDescent="0.25">
      <c r="A13" s="193" t="s">
        <v>364</v>
      </c>
      <c r="B13" s="83">
        <f>+B5-B7</f>
        <v>0</v>
      </c>
      <c r="C13" s="200" t="e">
        <f>+B13/B5</f>
        <v>#DIV/0!</v>
      </c>
      <c r="D13" s="194">
        <f>+D5-D7</f>
        <v>0</v>
      </c>
      <c r="E13" s="200" t="e">
        <f>+D13/D5</f>
        <v>#DIV/0!</v>
      </c>
      <c r="F13" s="194">
        <f>+F5-F7</f>
        <v>0</v>
      </c>
    </row>
    <row r="14" spans="1:6" s="37" customFormat="1" x14ac:dyDescent="0.25"/>
    <row r="15" spans="1:6" x14ac:dyDescent="0.25">
      <c r="A15" s="161" t="s">
        <v>204</v>
      </c>
      <c r="B15" s="195">
        <f>SUM(B16:B26)</f>
        <v>0</v>
      </c>
      <c r="C15" s="37"/>
      <c r="D15" s="195">
        <f>SUM(D16:D26)</f>
        <v>0</v>
      </c>
      <c r="E15" s="37"/>
      <c r="F15" s="195">
        <f>SUM(F16:F26)</f>
        <v>0</v>
      </c>
    </row>
    <row r="16" spans="1:6" x14ac:dyDescent="0.25">
      <c r="A16" s="201" t="s">
        <v>330</v>
      </c>
      <c r="B16" s="198">
        <f>SUM('PREVISIÓN GASTOS'!O17:O19)</f>
        <v>0</v>
      </c>
      <c r="C16" s="37"/>
      <c r="D16" s="198">
        <f>SUM('PREVISIÓN GASTOS'!P17:P19)</f>
        <v>0</v>
      </c>
      <c r="E16" s="37"/>
      <c r="F16" s="198">
        <f>SUM('PREVISIÓN GASTOS'!Q17:Q19)</f>
        <v>0</v>
      </c>
    </row>
    <row r="17" spans="1:6" x14ac:dyDescent="0.25">
      <c r="A17" s="201" t="s">
        <v>322</v>
      </c>
      <c r="B17" s="198">
        <f>SUM('PREVISIÓN GASTOS'!O20:O21)</f>
        <v>0</v>
      </c>
      <c r="C17" s="37"/>
      <c r="D17" s="198">
        <f>SUM('PREVISIÓN GASTOS'!P20:P21)</f>
        <v>0</v>
      </c>
      <c r="E17" s="37"/>
      <c r="F17" s="198">
        <f>SUM('PREVISIÓN GASTOS'!Q20:Q21)</f>
        <v>0</v>
      </c>
    </row>
    <row r="18" spans="1:6" x14ac:dyDescent="0.25">
      <c r="A18" s="201" t="s">
        <v>323</v>
      </c>
      <c r="B18" s="198">
        <f>SUM('PREVISIÓN GASTOS'!O22:O25)</f>
        <v>0</v>
      </c>
      <c r="C18" s="37"/>
      <c r="D18" s="198">
        <f>SUM('PREVISIÓN GASTOS'!P22:P25)</f>
        <v>0</v>
      </c>
      <c r="E18" s="37"/>
      <c r="F18" s="198">
        <f>SUM('PREVISIÓN GASTOS'!Q22:Q25)</f>
        <v>0</v>
      </c>
    </row>
    <row r="19" spans="1:6" x14ac:dyDescent="0.25">
      <c r="A19" s="201" t="s">
        <v>199</v>
      </c>
      <c r="B19" s="198">
        <f>SUM('PREVISIÓN GASTOS'!O26:O30)</f>
        <v>0</v>
      </c>
      <c r="C19" s="37"/>
      <c r="D19" s="198">
        <f>SUM('PREVISIÓN GASTOS'!P26:P30)</f>
        <v>0</v>
      </c>
      <c r="E19" s="37"/>
      <c r="F19" s="198">
        <f>SUM('PREVISIÓN GASTOS'!Q26:Q30)</f>
        <v>0</v>
      </c>
    </row>
    <row r="20" spans="1:6" x14ac:dyDescent="0.25">
      <c r="A20" s="201" t="s">
        <v>324</v>
      </c>
      <c r="B20" s="198">
        <f>SUM('PREVISIÓN GASTOS'!O31)</f>
        <v>0</v>
      </c>
      <c r="C20" s="37"/>
      <c r="D20" s="198">
        <f>SUM('PREVISIÓN GASTOS'!P31)</f>
        <v>0</v>
      </c>
      <c r="E20" s="37"/>
      <c r="F20" s="198">
        <f>SUM('PREVISIÓN GASTOS'!Q31)</f>
        <v>0</v>
      </c>
    </row>
    <row r="21" spans="1:6" x14ac:dyDescent="0.25">
      <c r="A21" s="201" t="s">
        <v>325</v>
      </c>
      <c r="B21" s="198">
        <f>SUM('PREVISIÓN GASTOS'!O32:O36)</f>
        <v>0</v>
      </c>
      <c r="C21" s="37"/>
      <c r="D21" s="198">
        <f>SUM('PREVISIÓN GASTOS'!P32:P36)</f>
        <v>0</v>
      </c>
      <c r="E21" s="37"/>
      <c r="F21" s="198">
        <f>SUM('PREVISIÓN GASTOS'!Q32:Q36)</f>
        <v>0</v>
      </c>
    </row>
    <row r="22" spans="1:6" x14ac:dyDescent="0.25">
      <c r="A22" s="201" t="s">
        <v>329</v>
      </c>
      <c r="B22" s="198">
        <f>SUM('PREVISIÓN GASTOS'!O37)</f>
        <v>0</v>
      </c>
      <c r="C22" s="37"/>
      <c r="D22" s="198">
        <f>SUM('PREVISIÓN GASTOS'!P37)</f>
        <v>0</v>
      </c>
      <c r="E22" s="37"/>
      <c r="F22" s="198">
        <f>SUM('PREVISIÓN GASTOS'!Q37)</f>
        <v>0</v>
      </c>
    </row>
    <row r="23" spans="1:6" x14ac:dyDescent="0.25">
      <c r="A23" s="201" t="s">
        <v>326</v>
      </c>
      <c r="B23" s="198">
        <f>SUM('PREVISIÓN GASTOS'!O39)</f>
        <v>0</v>
      </c>
      <c r="C23" s="37"/>
      <c r="D23" s="198">
        <f>SUM('PREVISIÓN GASTOS'!P39)</f>
        <v>0</v>
      </c>
      <c r="E23" s="37"/>
      <c r="F23" s="198">
        <f>SUM('PREVISIÓN GASTOS'!Q39)</f>
        <v>0</v>
      </c>
    </row>
    <row r="24" spans="1:6" x14ac:dyDescent="0.25">
      <c r="A24" s="201" t="s">
        <v>327</v>
      </c>
      <c r="B24" s="198">
        <f>SUM('PREVISIÓN GASTOS'!O40:O45)</f>
        <v>0</v>
      </c>
      <c r="C24" s="37"/>
      <c r="D24" s="198">
        <f>SUM('PREVISIÓN GASTOS'!P40:P45)</f>
        <v>0</v>
      </c>
      <c r="E24" s="37"/>
      <c r="F24" s="198">
        <f>SUM('PREVISIÓN GASTOS'!Q40:Q45)</f>
        <v>0</v>
      </c>
    </row>
    <row r="25" spans="1:6" x14ac:dyDescent="0.25">
      <c r="A25" s="201" t="s">
        <v>193</v>
      </c>
      <c r="B25" s="198">
        <f>SUM('PREVISIÓN GASTOS'!O46:O52)</f>
        <v>0</v>
      </c>
      <c r="C25" s="37"/>
      <c r="D25" s="198">
        <f>SUM('PREVISIÓN GASTOS'!P46:P52)</f>
        <v>0</v>
      </c>
      <c r="E25" s="37"/>
      <c r="F25" s="198">
        <f>SUM('PREVISIÓN GASTOS'!Q46:Q52)</f>
        <v>0</v>
      </c>
    </row>
    <row r="26" spans="1:6" x14ac:dyDescent="0.25">
      <c r="A26" s="201" t="s">
        <v>328</v>
      </c>
      <c r="B26" s="198">
        <f>SUM('PREVISIÓN GASTOS'!O53:O57)</f>
        <v>0</v>
      </c>
      <c r="C26" s="37"/>
      <c r="D26" s="198">
        <f>SUM('PREVISIÓN GASTOS'!P53:P57)</f>
        <v>0</v>
      </c>
      <c r="E26" s="37"/>
      <c r="F26" s="198">
        <f>SUM('PREVISIÓN GASTOS'!Q53:Q57)</f>
        <v>0</v>
      </c>
    </row>
    <row r="27" spans="1:6" s="37" customFormat="1" x14ac:dyDescent="0.25"/>
    <row r="28" spans="1:6" x14ac:dyDescent="0.25">
      <c r="A28" s="193" t="s">
        <v>205</v>
      </c>
      <c r="B28" s="194">
        <f>SUM(B7+B15)</f>
        <v>0</v>
      </c>
      <c r="D28" s="194">
        <f>SUM(D7+D15)</f>
        <v>0</v>
      </c>
      <c r="E28" s="37"/>
      <c r="F28" s="194">
        <f>SUM(F7+F15)</f>
        <v>0</v>
      </c>
    </row>
    <row r="29" spans="1:6" s="37" customFormat="1" x14ac:dyDescent="0.25"/>
    <row r="30" spans="1:6" x14ac:dyDescent="0.25">
      <c r="A30" s="193" t="s">
        <v>365</v>
      </c>
      <c r="B30" s="194">
        <f>+B5-B28</f>
        <v>0</v>
      </c>
      <c r="C30" s="37"/>
      <c r="D30" s="194">
        <f>+D5-D28</f>
        <v>0</v>
      </c>
      <c r="E30" s="37"/>
      <c r="F30" s="202">
        <f>+F5-F28</f>
        <v>0</v>
      </c>
    </row>
    <row r="31" spans="1:6" x14ac:dyDescent="0.25">
      <c r="A31" s="203" t="s">
        <v>366</v>
      </c>
      <c r="B31" s="198">
        <f>'PLAN DE INVERSIÓN'!G25</f>
        <v>0</v>
      </c>
      <c r="C31" s="37"/>
      <c r="D31" s="198">
        <f>'PLAN DE INVERSIÓN'!H25</f>
        <v>0</v>
      </c>
      <c r="E31" s="37"/>
      <c r="F31" s="198">
        <f>'PLAN DE INVERSIÓN'!I25</f>
        <v>0</v>
      </c>
    </row>
    <row r="32" spans="1:6" x14ac:dyDescent="0.25">
      <c r="A32" s="204"/>
      <c r="B32" s="204"/>
      <c r="C32" s="37"/>
      <c r="D32" s="205"/>
      <c r="E32" s="37"/>
      <c r="F32" s="206"/>
    </row>
    <row r="33" spans="1:6" x14ac:dyDescent="0.25">
      <c r="A33" s="193" t="s">
        <v>367</v>
      </c>
      <c r="B33" s="194">
        <f>B30-B31</f>
        <v>0</v>
      </c>
      <c r="C33" s="37"/>
      <c r="D33" s="194">
        <f>D30-D31</f>
        <v>0</v>
      </c>
      <c r="E33" s="37"/>
      <c r="F33" s="202">
        <f>F30-F31</f>
        <v>0</v>
      </c>
    </row>
    <row r="34" spans="1:6" x14ac:dyDescent="0.25">
      <c r="A34" s="203" t="s">
        <v>368</v>
      </c>
      <c r="B34" s="198">
        <f>'PREVISIÓN GASTOS'!O38</f>
        <v>0</v>
      </c>
      <c r="C34" s="37"/>
      <c r="D34" s="198">
        <f>'PREVISIÓN GASTOS'!P38</f>
        <v>0</v>
      </c>
      <c r="E34" s="37"/>
      <c r="F34" s="198">
        <f>'PREVISIÓN GASTOS'!Q38</f>
        <v>0</v>
      </c>
    </row>
    <row r="35" spans="1:6" x14ac:dyDescent="0.25">
      <c r="A35" s="204"/>
      <c r="B35" s="204"/>
      <c r="C35" s="37"/>
      <c r="D35" s="205"/>
      <c r="E35" s="37"/>
      <c r="F35" s="206"/>
    </row>
    <row r="36" spans="1:6" x14ac:dyDescent="0.25">
      <c r="A36" s="193" t="s">
        <v>369</v>
      </c>
      <c r="B36" s="194">
        <f>B33-B34</f>
        <v>0</v>
      </c>
      <c r="C36" s="37"/>
      <c r="D36" s="194">
        <f>D33-D34</f>
        <v>0</v>
      </c>
      <c r="E36" s="37"/>
      <c r="F36" s="194">
        <f>F33-F34</f>
        <v>0</v>
      </c>
    </row>
    <row r="37" spans="1:6" x14ac:dyDescent="0.25">
      <c r="A37" s="217" t="s">
        <v>319</v>
      </c>
      <c r="B37" s="101">
        <v>0.2</v>
      </c>
      <c r="C37" s="37" t="s">
        <v>419</v>
      </c>
      <c r="D37" s="207">
        <f>B37</f>
        <v>0.2</v>
      </c>
      <c r="E37" s="37"/>
      <c r="F37" s="208">
        <f>B37</f>
        <v>0.2</v>
      </c>
    </row>
    <row r="38" spans="1:6" x14ac:dyDescent="0.25">
      <c r="A38" s="209" t="s">
        <v>206</v>
      </c>
      <c r="B38" s="198">
        <f>IF(B36&lt;0,0,B36*B37)</f>
        <v>0</v>
      </c>
      <c r="C38" s="37"/>
      <c r="D38" s="198">
        <f>IF(D36&lt;0,0,D36*D37)</f>
        <v>0</v>
      </c>
      <c r="E38" s="37"/>
      <c r="F38" s="198">
        <f>IF(F36&lt;0,0,F36*F37)</f>
        <v>0</v>
      </c>
    </row>
    <row r="39" spans="1:6" x14ac:dyDescent="0.25">
      <c r="A39" s="193" t="s">
        <v>370</v>
      </c>
      <c r="B39" s="194">
        <f>+B36-B38</f>
        <v>0</v>
      </c>
      <c r="C39" s="37"/>
      <c r="D39" s="194">
        <f>+D36-D38</f>
        <v>0</v>
      </c>
      <c r="E39" s="37"/>
      <c r="F39" s="194">
        <f>+F36-F38</f>
        <v>0</v>
      </c>
    </row>
    <row r="40" spans="1:6" x14ac:dyDescent="0.25">
      <c r="B40" s="37"/>
      <c r="C40" s="37"/>
      <c r="E40" s="37"/>
    </row>
    <row r="41" spans="1:6" s="37" customFormat="1" ht="15.75" thickBot="1" x14ac:dyDescent="0.3">
      <c r="D41" s="37" t="s">
        <v>420</v>
      </c>
    </row>
    <row r="42" spans="1:6" ht="15.75" thickBot="1" x14ac:dyDescent="0.3">
      <c r="A42" s="210" t="s">
        <v>207</v>
      </c>
      <c r="B42" s="211"/>
      <c r="C42" s="37"/>
      <c r="D42" s="37"/>
      <c r="E42" s="37"/>
      <c r="F42" s="37"/>
    </row>
    <row r="43" spans="1:6" ht="15.75" thickBot="1" x14ac:dyDescent="0.3">
      <c r="A43" s="212" t="s">
        <v>281</v>
      </c>
      <c r="B43" s="213">
        <v>0.28000000000000003</v>
      </c>
      <c r="C43" s="37"/>
      <c r="E43" s="37"/>
      <c r="F43" s="37"/>
    </row>
    <row r="44" spans="1:6" ht="15.75" thickBot="1" x14ac:dyDescent="0.3">
      <c r="A44" s="212" t="s">
        <v>282</v>
      </c>
      <c r="B44" s="213">
        <v>0.25</v>
      </c>
      <c r="C44" s="37"/>
      <c r="D44" s="37"/>
      <c r="E44" s="37"/>
      <c r="F44" s="37"/>
    </row>
    <row r="45" spans="1:6" ht="15.75" thickBot="1" x14ac:dyDescent="0.3">
      <c r="A45" s="212" t="s">
        <v>280</v>
      </c>
      <c r="B45" s="213">
        <v>0.15</v>
      </c>
      <c r="C45" s="37"/>
      <c r="D45" s="37"/>
      <c r="E45" s="37"/>
      <c r="F45" s="37"/>
    </row>
    <row r="46" spans="1:6" ht="15.75" thickBot="1" x14ac:dyDescent="0.3">
      <c r="A46" s="212" t="s">
        <v>283</v>
      </c>
      <c r="B46" s="213">
        <v>0.2</v>
      </c>
      <c r="C46" s="37"/>
      <c r="D46" s="37"/>
      <c r="E46" s="37"/>
      <c r="F46" s="37"/>
    </row>
    <row r="47" spans="1:6" ht="15.75" thickBot="1" x14ac:dyDescent="0.3">
      <c r="A47" s="212" t="s">
        <v>208</v>
      </c>
      <c r="B47" s="214">
        <v>0.2</v>
      </c>
      <c r="C47" s="37"/>
      <c r="D47" s="37"/>
      <c r="E47" s="37"/>
      <c r="F47" s="37"/>
    </row>
    <row r="48" spans="1:6" ht="15.75" thickBot="1" x14ac:dyDescent="0.3">
      <c r="A48" s="215"/>
      <c r="B48" s="216"/>
      <c r="C48" s="37"/>
      <c r="E48" s="37"/>
    </row>
    <row r="49" s="37" customFormat="1" x14ac:dyDescent="0.25"/>
    <row r="50" s="37" customFormat="1" x14ac:dyDescent="0.25"/>
    <row r="51" s="37" customFormat="1" x14ac:dyDescent="0.25"/>
    <row r="52" s="37" customFormat="1" x14ac:dyDescent="0.25"/>
    <row r="53" s="37" customFormat="1" x14ac:dyDescent="0.25"/>
    <row r="54" s="37" customFormat="1" x14ac:dyDescent="0.25"/>
    <row r="55" s="37" customFormat="1" x14ac:dyDescent="0.25"/>
    <row r="56" s="37" customFormat="1" x14ac:dyDescent="0.25"/>
    <row r="57" s="37" customFormat="1" x14ac:dyDescent="0.25"/>
    <row r="58" s="37" customFormat="1" x14ac:dyDescent="0.25"/>
    <row r="59" s="37" customFormat="1" x14ac:dyDescent="0.25"/>
    <row r="60" s="37" customFormat="1" x14ac:dyDescent="0.25"/>
    <row r="61" s="37" customFormat="1" x14ac:dyDescent="0.25"/>
    <row r="62" s="37" customFormat="1" x14ac:dyDescent="0.25"/>
    <row r="63" s="37" customFormat="1" x14ac:dyDescent="0.25"/>
    <row r="64" s="37" customFormat="1" x14ac:dyDescent="0.25"/>
    <row r="65" s="37" customFormat="1" x14ac:dyDescent="0.25"/>
    <row r="66" s="37" customFormat="1" x14ac:dyDescent="0.25"/>
    <row r="67" s="37" customFormat="1" x14ac:dyDescent="0.25"/>
    <row r="68" s="37" customFormat="1" x14ac:dyDescent="0.25"/>
    <row r="69" s="37" customFormat="1" x14ac:dyDescent="0.25"/>
    <row r="70" s="37" customFormat="1" x14ac:dyDescent="0.25"/>
    <row r="71" s="37" customFormat="1" x14ac:dyDescent="0.25"/>
    <row r="72" s="37" customFormat="1" x14ac:dyDescent="0.25"/>
    <row r="73" s="37" customFormat="1" x14ac:dyDescent="0.25"/>
    <row r="74" s="37" customFormat="1" x14ac:dyDescent="0.25"/>
    <row r="75" s="37" customFormat="1" x14ac:dyDescent="0.25"/>
    <row r="76" s="37" customFormat="1" x14ac:dyDescent="0.25"/>
    <row r="77" s="37" customFormat="1" x14ac:dyDescent="0.25"/>
    <row r="78" s="37" customFormat="1" x14ac:dyDescent="0.25"/>
    <row r="79" s="37" customFormat="1" x14ac:dyDescent="0.25"/>
    <row r="80" s="37" customFormat="1" x14ac:dyDescent="0.25"/>
    <row r="81" s="37" customFormat="1" x14ac:dyDescent="0.25"/>
    <row r="82" s="37" customFormat="1" x14ac:dyDescent="0.25"/>
    <row r="83" s="37" customFormat="1" x14ac:dyDescent="0.25"/>
    <row r="84" s="37" customFormat="1" x14ac:dyDescent="0.25"/>
    <row r="85" s="37" customFormat="1" x14ac:dyDescent="0.25"/>
    <row r="86" s="37" customFormat="1" x14ac:dyDescent="0.25"/>
    <row r="87" s="37" customFormat="1" x14ac:dyDescent="0.25"/>
    <row r="88" s="37" customFormat="1" x14ac:dyDescent="0.25"/>
    <row r="89" s="37" customFormat="1" x14ac:dyDescent="0.25"/>
    <row r="90" s="37" customFormat="1" x14ac:dyDescent="0.25"/>
    <row r="91" s="37" customFormat="1" x14ac:dyDescent="0.25"/>
    <row r="92" s="37" customFormat="1" x14ac:dyDescent="0.25"/>
    <row r="93" s="37" customFormat="1" x14ac:dyDescent="0.25"/>
    <row r="94" s="37" customFormat="1" x14ac:dyDescent="0.25"/>
    <row r="95" s="37" customFormat="1" x14ac:dyDescent="0.25"/>
    <row r="96" s="37" customFormat="1" x14ac:dyDescent="0.25"/>
    <row r="97" s="37" customFormat="1" x14ac:dyDescent="0.25"/>
    <row r="98" s="37" customFormat="1" x14ac:dyDescent="0.25"/>
    <row r="99" s="37" customFormat="1" x14ac:dyDescent="0.25"/>
    <row r="100" s="37" customFormat="1" x14ac:dyDescent="0.25"/>
    <row r="101" s="37" customFormat="1" x14ac:dyDescent="0.25"/>
    <row r="102" s="37" customFormat="1" x14ac:dyDescent="0.25"/>
    <row r="103" s="37" customFormat="1" x14ac:dyDescent="0.25"/>
    <row r="104" s="37" customFormat="1" x14ac:dyDescent="0.25"/>
    <row r="105" s="37" customFormat="1" x14ac:dyDescent="0.25"/>
    <row r="106" s="37" customFormat="1" x14ac:dyDescent="0.25"/>
    <row r="107" s="37" customFormat="1" x14ac:dyDescent="0.25"/>
    <row r="108" s="37" customFormat="1" x14ac:dyDescent="0.25"/>
    <row r="109" s="37" customFormat="1" x14ac:dyDescent="0.25"/>
    <row r="110" s="37" customFormat="1" x14ac:dyDescent="0.25"/>
    <row r="111" s="37" customFormat="1" x14ac:dyDescent="0.25"/>
    <row r="112" s="37" customFormat="1" x14ac:dyDescent="0.25"/>
    <row r="113" s="37" customFormat="1" x14ac:dyDescent="0.25"/>
    <row r="114" s="37" customFormat="1" x14ac:dyDescent="0.25"/>
    <row r="115" s="37" customFormat="1" x14ac:dyDescent="0.25"/>
    <row r="116" s="37" customFormat="1" x14ac:dyDescent="0.25"/>
    <row r="117" s="37" customFormat="1" x14ac:dyDescent="0.25"/>
    <row r="118" s="37" customFormat="1" x14ac:dyDescent="0.25"/>
    <row r="119" s="37" customFormat="1" x14ac:dyDescent="0.25"/>
    <row r="120" s="37" customFormat="1" x14ac:dyDescent="0.25"/>
    <row r="121" s="37" customFormat="1" x14ac:dyDescent="0.25"/>
    <row r="122" s="37" customFormat="1" x14ac:dyDescent="0.25"/>
    <row r="123" s="37" customFormat="1" x14ac:dyDescent="0.25"/>
    <row r="124" s="37" customFormat="1" x14ac:dyDescent="0.25"/>
    <row r="125" s="37" customFormat="1" x14ac:dyDescent="0.25"/>
    <row r="126" s="37" customFormat="1" x14ac:dyDescent="0.25"/>
    <row r="127" s="37" customFormat="1" x14ac:dyDescent="0.25"/>
    <row r="128" s="37" customFormat="1" x14ac:dyDescent="0.25"/>
    <row r="129" s="37" customFormat="1" x14ac:dyDescent="0.25"/>
    <row r="130" s="37" customFormat="1" x14ac:dyDescent="0.25"/>
    <row r="131" s="37" customFormat="1" x14ac:dyDescent="0.25"/>
    <row r="132" s="37" customFormat="1" x14ac:dyDescent="0.25"/>
    <row r="133" s="37" customFormat="1" x14ac:dyDescent="0.25"/>
    <row r="134" s="37" customFormat="1" x14ac:dyDescent="0.25"/>
    <row r="135" s="37" customFormat="1" x14ac:dyDescent="0.25"/>
    <row r="136" s="37" customFormat="1" x14ac:dyDescent="0.25"/>
    <row r="137" s="37" customFormat="1" x14ac:dyDescent="0.25"/>
    <row r="138" s="37" customFormat="1" x14ac:dyDescent="0.25"/>
    <row r="139" s="37" customFormat="1" x14ac:dyDescent="0.25"/>
    <row r="140" s="37" customFormat="1" x14ac:dyDescent="0.25"/>
    <row r="141" s="37" customFormat="1" x14ac:dyDescent="0.25"/>
    <row r="142" s="37" customFormat="1" x14ac:dyDescent="0.25"/>
    <row r="143" s="37" customFormat="1" x14ac:dyDescent="0.25"/>
    <row r="144" s="37" customFormat="1" x14ac:dyDescent="0.25"/>
    <row r="145" s="37" customFormat="1" x14ac:dyDescent="0.25"/>
    <row r="146" s="37" customFormat="1" x14ac:dyDescent="0.25"/>
    <row r="147" s="37" customFormat="1" x14ac:dyDescent="0.25"/>
    <row r="148" s="37" customFormat="1" x14ac:dyDescent="0.25"/>
    <row r="149" s="37" customFormat="1" x14ac:dyDescent="0.25"/>
    <row r="150" s="37" customFormat="1" x14ac:dyDescent="0.25"/>
    <row r="151" s="37" customFormat="1" x14ac:dyDescent="0.25"/>
    <row r="152" s="37" customFormat="1" x14ac:dyDescent="0.25"/>
    <row r="153" s="37" customFormat="1" x14ac:dyDescent="0.25"/>
    <row r="154" s="37" customFormat="1" x14ac:dyDescent="0.25"/>
    <row r="155" s="37" customFormat="1" x14ac:dyDescent="0.25"/>
    <row r="156" s="37" customFormat="1" x14ac:dyDescent="0.25"/>
    <row r="157" s="37" customFormat="1" x14ac:dyDescent="0.25"/>
    <row r="158" s="37" customFormat="1" x14ac:dyDescent="0.25"/>
    <row r="159" s="37" customFormat="1" x14ac:dyDescent="0.25"/>
    <row r="160" s="37" customFormat="1" x14ac:dyDescent="0.25"/>
    <row r="161" s="37" customFormat="1" x14ac:dyDescent="0.25"/>
    <row r="162" s="37" customFormat="1" x14ac:dyDescent="0.25"/>
    <row r="163" s="37" customFormat="1" x14ac:dyDescent="0.25"/>
    <row r="164" s="37" customFormat="1" x14ac:dyDescent="0.25"/>
    <row r="165" s="37" customFormat="1" x14ac:dyDescent="0.25"/>
    <row r="166" s="37" customFormat="1" x14ac:dyDescent="0.25"/>
    <row r="167" s="37" customFormat="1" x14ac:dyDescent="0.25"/>
    <row r="168" s="37" customFormat="1" x14ac:dyDescent="0.25"/>
    <row r="169" s="37" customFormat="1" x14ac:dyDescent="0.25"/>
    <row r="170" s="37" customFormat="1" x14ac:dyDescent="0.25"/>
    <row r="171" s="37" customFormat="1" x14ac:dyDescent="0.25"/>
    <row r="172" s="37" customFormat="1" x14ac:dyDescent="0.25"/>
    <row r="173" s="37" customFormat="1" x14ac:dyDescent="0.25"/>
    <row r="174" s="37" customFormat="1" x14ac:dyDescent="0.25"/>
    <row r="175" s="37" customFormat="1" x14ac:dyDescent="0.25"/>
    <row r="176" s="37" customFormat="1" x14ac:dyDescent="0.25"/>
    <row r="177" s="37" customFormat="1" x14ac:dyDescent="0.25"/>
    <row r="178" s="37" customFormat="1" x14ac:dyDescent="0.25"/>
    <row r="179" s="37" customFormat="1" x14ac:dyDescent="0.25"/>
    <row r="180" s="37" customFormat="1" x14ac:dyDescent="0.25"/>
    <row r="181" s="37" customFormat="1" x14ac:dyDescent="0.25"/>
    <row r="182" s="37" customFormat="1" x14ac:dyDescent="0.25"/>
    <row r="183" s="37" customFormat="1" x14ac:dyDescent="0.25"/>
    <row r="184" s="37" customFormat="1" x14ac:dyDescent="0.25"/>
    <row r="185" s="37" customFormat="1" x14ac:dyDescent="0.25"/>
    <row r="186" s="37" customFormat="1" x14ac:dyDescent="0.25"/>
    <row r="187" s="37" customFormat="1" x14ac:dyDescent="0.25"/>
    <row r="188" s="37" customFormat="1" x14ac:dyDescent="0.25"/>
    <row r="189" s="37" customFormat="1" x14ac:dyDescent="0.25"/>
    <row r="190" s="37" customFormat="1" x14ac:dyDescent="0.25"/>
    <row r="191" s="37" customFormat="1" x14ac:dyDescent="0.25"/>
    <row r="192" s="37" customFormat="1" x14ac:dyDescent="0.25"/>
    <row r="193" s="37" customFormat="1" x14ac:dyDescent="0.25"/>
    <row r="194" s="37" customFormat="1" x14ac:dyDescent="0.25"/>
    <row r="195" s="37" customFormat="1" x14ac:dyDescent="0.25"/>
    <row r="196" s="37" customFormat="1" x14ac:dyDescent="0.25"/>
    <row r="197" s="37" customFormat="1" x14ac:dyDescent="0.25"/>
    <row r="198" s="37" customFormat="1" x14ac:dyDescent="0.25"/>
    <row r="199" s="37" customFormat="1" x14ac:dyDescent="0.25"/>
    <row r="200" s="37" customFormat="1" x14ac:dyDescent="0.25"/>
    <row r="201" s="37" customFormat="1" x14ac:dyDescent="0.25"/>
    <row r="202" s="37" customFormat="1" x14ac:dyDescent="0.25"/>
    <row r="203" s="37" customFormat="1" x14ac:dyDescent="0.25"/>
    <row r="204" s="37" customFormat="1" x14ac:dyDescent="0.25"/>
    <row r="205" s="37" customFormat="1" x14ac:dyDescent="0.25"/>
    <row r="206" s="37" customFormat="1" x14ac:dyDescent="0.25"/>
    <row r="207" s="37" customFormat="1" x14ac:dyDescent="0.25"/>
    <row r="208" s="37" customFormat="1" x14ac:dyDescent="0.25"/>
    <row r="209" s="37" customFormat="1" x14ac:dyDescent="0.25"/>
    <row r="210" s="37" customFormat="1" x14ac:dyDescent="0.25"/>
    <row r="211" s="37" customFormat="1" x14ac:dyDescent="0.25"/>
    <row r="212" s="37" customFormat="1" x14ac:dyDescent="0.25"/>
    <row r="213" s="37" customFormat="1" x14ac:dyDescent="0.25"/>
    <row r="214" s="37" customFormat="1" x14ac:dyDescent="0.25"/>
    <row r="215" s="37" customFormat="1" x14ac:dyDescent="0.25"/>
    <row r="216" s="37" customFormat="1" x14ac:dyDescent="0.25"/>
    <row r="217" s="37" customFormat="1" x14ac:dyDescent="0.25"/>
    <row r="218" s="37" customFormat="1" x14ac:dyDescent="0.25"/>
    <row r="219" s="37" customFormat="1" x14ac:dyDescent="0.25"/>
    <row r="220" s="37" customFormat="1" x14ac:dyDescent="0.25"/>
    <row r="221" s="37" customFormat="1" x14ac:dyDescent="0.25"/>
    <row r="222" s="37" customFormat="1" x14ac:dyDescent="0.25"/>
    <row r="223" s="37" customFormat="1" x14ac:dyDescent="0.25"/>
    <row r="224" s="37" customFormat="1" x14ac:dyDescent="0.25"/>
    <row r="225" s="37" customFormat="1" x14ac:dyDescent="0.25"/>
    <row r="226" s="37" customFormat="1" x14ac:dyDescent="0.25"/>
    <row r="227" s="37" customFormat="1" x14ac:dyDescent="0.25"/>
    <row r="228" s="37" customFormat="1" x14ac:dyDescent="0.25"/>
    <row r="229" s="37" customFormat="1" x14ac:dyDescent="0.25"/>
    <row r="230" s="37" customFormat="1" x14ac:dyDescent="0.25"/>
    <row r="231" s="37" customFormat="1" x14ac:dyDescent="0.25"/>
    <row r="232" s="37" customFormat="1" x14ac:dyDescent="0.25"/>
    <row r="233" s="37" customFormat="1" x14ac:dyDescent="0.25"/>
    <row r="234" s="37" customFormat="1" x14ac:dyDescent="0.25"/>
    <row r="235" s="37" customFormat="1" x14ac:dyDescent="0.25"/>
    <row r="236" s="37" customFormat="1" x14ac:dyDescent="0.25"/>
    <row r="237" s="37" customFormat="1" x14ac:dyDescent="0.25"/>
    <row r="238" s="37" customFormat="1" x14ac:dyDescent="0.25"/>
    <row r="239" s="37" customFormat="1" x14ac:dyDescent="0.25"/>
    <row r="240" s="37" customFormat="1" x14ac:dyDescent="0.25"/>
    <row r="241" s="37" customFormat="1" x14ac:dyDescent="0.25"/>
    <row r="242" s="37" customFormat="1" x14ac:dyDescent="0.25"/>
    <row r="243" s="37" customFormat="1" x14ac:dyDescent="0.25"/>
    <row r="244" s="37" customFormat="1" x14ac:dyDescent="0.25"/>
    <row r="245" s="37" customFormat="1" x14ac:dyDescent="0.25"/>
    <row r="246" s="37" customFormat="1" x14ac:dyDescent="0.25"/>
    <row r="247" s="37" customFormat="1" x14ac:dyDescent="0.25"/>
    <row r="248" s="37" customFormat="1" x14ac:dyDescent="0.25"/>
    <row r="249" s="37" customFormat="1" x14ac:dyDescent="0.25"/>
    <row r="250" s="37" customFormat="1" x14ac:dyDescent="0.25"/>
    <row r="251" s="37" customFormat="1" x14ac:dyDescent="0.25"/>
    <row r="252" s="37" customFormat="1" x14ac:dyDescent="0.25"/>
    <row r="253" s="37" customFormat="1" x14ac:dyDescent="0.25"/>
    <row r="254" s="37" customFormat="1" x14ac:dyDescent="0.25"/>
    <row r="255" s="37" customFormat="1" x14ac:dyDescent="0.25"/>
    <row r="256" s="37" customFormat="1" x14ac:dyDescent="0.25"/>
    <row r="257" s="37" customFormat="1" x14ac:dyDescent="0.25"/>
    <row r="258" s="37" customFormat="1" x14ac:dyDescent="0.25"/>
    <row r="259" s="37" customFormat="1" x14ac:dyDescent="0.25"/>
    <row r="260" s="37" customFormat="1" x14ac:dyDescent="0.25"/>
    <row r="261" s="37" customFormat="1" x14ac:dyDescent="0.25"/>
    <row r="262" s="37" customFormat="1" x14ac:dyDescent="0.25"/>
    <row r="263" s="37" customFormat="1" x14ac:dyDescent="0.25"/>
    <row r="264" s="37" customFormat="1" x14ac:dyDescent="0.25"/>
    <row r="265" s="37" customFormat="1" x14ac:dyDescent="0.25"/>
    <row r="266" s="37" customFormat="1" x14ac:dyDescent="0.25"/>
    <row r="267" s="37" customFormat="1" x14ac:dyDescent="0.25"/>
    <row r="268" s="37" customFormat="1" x14ac:dyDescent="0.25"/>
    <row r="269" s="37" customFormat="1" x14ac:dyDescent="0.25"/>
    <row r="270" s="37" customFormat="1" x14ac:dyDescent="0.25"/>
    <row r="271" s="37" customFormat="1" x14ac:dyDescent="0.25"/>
    <row r="272" s="37" customFormat="1" x14ac:dyDescent="0.25"/>
    <row r="273" s="37" customFormat="1" x14ac:dyDescent="0.25"/>
    <row r="274" s="37" customFormat="1" x14ac:dyDescent="0.25"/>
    <row r="275" s="37" customFormat="1" x14ac:dyDescent="0.25"/>
    <row r="276" s="37" customFormat="1" x14ac:dyDescent="0.25"/>
    <row r="277" s="37" customFormat="1" x14ac:dyDescent="0.25"/>
    <row r="278" s="37" customFormat="1" x14ac:dyDescent="0.25"/>
    <row r="279" s="37" customFormat="1" x14ac:dyDescent="0.25"/>
    <row r="280" s="37" customFormat="1" x14ac:dyDescent="0.25"/>
    <row r="281" s="37" customFormat="1" x14ac:dyDescent="0.25"/>
    <row r="282" s="37" customFormat="1" x14ac:dyDescent="0.25"/>
    <row r="283" s="37" customFormat="1" x14ac:dyDescent="0.25"/>
    <row r="284" s="37" customFormat="1" x14ac:dyDescent="0.25"/>
    <row r="285" s="37" customFormat="1" x14ac:dyDescent="0.25"/>
    <row r="286" s="37" customFormat="1" x14ac:dyDescent="0.25"/>
    <row r="287" s="37" customFormat="1" x14ac:dyDescent="0.25"/>
    <row r="288" s="37" customFormat="1" x14ac:dyDescent="0.25"/>
    <row r="289" s="37" customFormat="1" x14ac:dyDescent="0.25"/>
    <row r="290" s="37" customFormat="1" x14ac:dyDescent="0.25"/>
    <row r="291" s="37" customFormat="1" x14ac:dyDescent="0.25"/>
    <row r="292" s="37" customFormat="1" x14ac:dyDescent="0.25"/>
    <row r="293" s="37" customFormat="1" x14ac:dyDescent="0.25"/>
    <row r="294" s="37" customFormat="1" x14ac:dyDescent="0.25"/>
    <row r="295" s="37" customFormat="1" x14ac:dyDescent="0.25"/>
    <row r="296" s="37" customFormat="1" x14ac:dyDescent="0.25"/>
    <row r="297" s="37" customFormat="1" x14ac:dyDescent="0.25"/>
    <row r="298" s="37" customFormat="1" x14ac:dyDescent="0.25"/>
    <row r="299" s="37" customFormat="1" x14ac:dyDescent="0.25"/>
    <row r="300" s="37" customFormat="1" x14ac:dyDescent="0.25"/>
    <row r="301" s="37" customFormat="1" x14ac:dyDescent="0.25"/>
    <row r="302" s="37" customFormat="1" x14ac:dyDescent="0.25"/>
    <row r="303" s="37" customFormat="1" x14ac:dyDescent="0.25"/>
    <row r="304" s="37" customFormat="1" x14ac:dyDescent="0.25"/>
    <row r="305" s="37" customFormat="1" x14ac:dyDescent="0.25"/>
    <row r="306" s="37" customFormat="1" x14ac:dyDescent="0.25"/>
    <row r="307" s="37" customFormat="1" x14ac:dyDescent="0.25"/>
    <row r="308" s="37" customFormat="1" x14ac:dyDescent="0.25"/>
    <row r="309" s="37" customFormat="1" x14ac:dyDescent="0.25"/>
    <row r="310" s="37" customFormat="1" x14ac:dyDescent="0.25"/>
    <row r="311" s="37" customFormat="1" x14ac:dyDescent="0.25"/>
    <row r="312" s="37" customFormat="1" x14ac:dyDescent="0.25"/>
    <row r="313" s="37" customFormat="1" x14ac:dyDescent="0.25"/>
    <row r="314" s="37" customFormat="1" x14ac:dyDescent="0.25"/>
    <row r="315" s="37" customFormat="1" x14ac:dyDescent="0.25"/>
    <row r="316" s="37" customFormat="1" x14ac:dyDescent="0.25"/>
    <row r="317" s="37" customFormat="1" x14ac:dyDescent="0.25"/>
    <row r="318" s="37" customFormat="1" x14ac:dyDescent="0.25"/>
    <row r="319" s="37" customFormat="1" x14ac:dyDescent="0.25"/>
    <row r="320" s="37" customFormat="1" x14ac:dyDescent="0.25"/>
    <row r="321" s="37" customFormat="1" x14ac:dyDescent="0.25"/>
    <row r="322" s="37" customFormat="1" x14ac:dyDescent="0.25"/>
    <row r="323" s="37" customFormat="1" x14ac:dyDescent="0.25"/>
    <row r="324" s="37" customFormat="1" x14ac:dyDescent="0.25"/>
    <row r="325" s="37" customFormat="1" x14ac:dyDescent="0.25"/>
    <row r="326" s="37" customFormat="1" x14ac:dyDescent="0.25"/>
    <row r="327" s="37" customFormat="1" x14ac:dyDescent="0.25"/>
    <row r="328" s="37" customFormat="1" x14ac:dyDescent="0.25"/>
    <row r="329" s="37" customFormat="1" x14ac:dyDescent="0.25"/>
    <row r="330" s="37" customFormat="1" x14ac:dyDescent="0.25"/>
    <row r="331" s="37" customFormat="1" x14ac:dyDescent="0.25"/>
    <row r="332" s="37" customFormat="1" x14ac:dyDescent="0.25"/>
    <row r="333" s="37" customFormat="1" x14ac:dyDescent="0.25"/>
    <row r="334" s="37" customFormat="1" x14ac:dyDescent="0.25"/>
    <row r="335" s="37" customFormat="1" x14ac:dyDescent="0.25"/>
    <row r="336" s="37" customFormat="1" x14ac:dyDescent="0.25"/>
    <row r="337" s="37" customFormat="1" x14ac:dyDescent="0.25"/>
    <row r="338" s="37" customFormat="1" x14ac:dyDescent="0.25"/>
    <row r="339" s="37" customFormat="1" x14ac:dyDescent="0.25"/>
    <row r="340" s="37" customFormat="1" x14ac:dyDescent="0.25"/>
    <row r="341" s="37" customFormat="1" x14ac:dyDescent="0.25"/>
    <row r="342" s="37" customFormat="1" x14ac:dyDescent="0.25"/>
    <row r="343" s="37" customFormat="1" x14ac:dyDescent="0.25"/>
    <row r="344" s="37" customFormat="1" x14ac:dyDescent="0.25"/>
    <row r="345" s="37" customFormat="1" x14ac:dyDescent="0.25"/>
    <row r="346" s="37" customFormat="1" x14ac:dyDescent="0.25"/>
    <row r="347" s="37" customFormat="1" x14ac:dyDescent="0.25"/>
    <row r="348" s="37" customFormat="1" x14ac:dyDescent="0.25"/>
    <row r="349" s="37" customFormat="1" x14ac:dyDescent="0.25"/>
    <row r="350" s="37" customFormat="1" x14ac:dyDescent="0.25"/>
    <row r="351" s="37" customFormat="1" x14ac:dyDescent="0.25"/>
    <row r="352" s="37" customFormat="1" x14ac:dyDescent="0.25"/>
    <row r="353" s="37" customFormat="1" x14ac:dyDescent="0.25"/>
    <row r="354" s="37" customFormat="1" x14ac:dyDescent="0.25"/>
    <row r="355" s="37" customFormat="1" x14ac:dyDescent="0.25"/>
    <row r="356" s="37" customFormat="1" x14ac:dyDescent="0.25"/>
    <row r="357" s="37" customFormat="1" x14ac:dyDescent="0.25"/>
    <row r="358" s="37" customFormat="1" x14ac:dyDescent="0.25"/>
    <row r="359" s="37" customFormat="1" x14ac:dyDescent="0.25"/>
    <row r="360" s="37" customFormat="1" x14ac:dyDescent="0.25"/>
    <row r="361" s="37" customFormat="1" x14ac:dyDescent="0.25"/>
    <row r="362" s="37" customFormat="1" x14ac:dyDescent="0.25"/>
    <row r="363" s="37" customFormat="1" x14ac:dyDescent="0.25"/>
    <row r="364" s="37" customFormat="1" x14ac:dyDescent="0.25"/>
    <row r="365" s="37" customFormat="1" x14ac:dyDescent="0.25"/>
    <row r="366" s="37" customFormat="1" x14ac:dyDescent="0.25"/>
    <row r="367" s="37" customFormat="1" x14ac:dyDescent="0.25"/>
    <row r="368" s="37" customFormat="1" x14ac:dyDescent="0.25"/>
    <row r="369" s="37" customFormat="1" x14ac:dyDescent="0.25"/>
    <row r="370" s="37" customFormat="1" x14ac:dyDescent="0.25"/>
    <row r="371" s="37" customFormat="1" x14ac:dyDescent="0.25"/>
    <row r="372" s="37" customFormat="1" x14ac:dyDescent="0.25"/>
    <row r="373" s="37" customFormat="1" x14ac:dyDescent="0.25"/>
    <row r="374" s="37" customFormat="1" x14ac:dyDescent="0.25"/>
    <row r="375" s="37" customFormat="1" x14ac:dyDescent="0.25"/>
    <row r="376" s="37" customFormat="1" x14ac:dyDescent="0.25"/>
    <row r="377" s="37" customFormat="1" x14ac:dyDescent="0.25"/>
    <row r="378" s="37" customFormat="1" x14ac:dyDescent="0.25"/>
    <row r="379" s="37" customFormat="1" x14ac:dyDescent="0.25"/>
    <row r="380" s="37" customFormat="1" x14ac:dyDescent="0.25"/>
    <row r="381" s="37" customFormat="1" x14ac:dyDescent="0.25"/>
    <row r="382" s="37" customFormat="1" x14ac:dyDescent="0.25"/>
    <row r="383" s="37" customFormat="1" x14ac:dyDescent="0.25"/>
    <row r="384" s="37" customFormat="1" x14ac:dyDescent="0.25"/>
    <row r="385" s="37" customFormat="1" x14ac:dyDescent="0.25"/>
    <row r="386" s="37" customFormat="1" x14ac:dyDescent="0.25"/>
    <row r="387" s="37" customFormat="1" x14ac:dyDescent="0.25"/>
    <row r="388" s="37" customFormat="1" x14ac:dyDescent="0.25"/>
    <row r="389" s="37" customFormat="1" x14ac:dyDescent="0.25"/>
    <row r="390" s="37" customFormat="1" x14ac:dyDescent="0.25"/>
    <row r="391" s="37" customFormat="1" x14ac:dyDescent="0.25"/>
    <row r="392" s="37" customFormat="1" x14ac:dyDescent="0.25"/>
    <row r="393" s="37" customFormat="1" x14ac:dyDescent="0.25"/>
    <row r="394" s="37" customFormat="1" x14ac:dyDescent="0.25"/>
    <row r="395" s="37" customFormat="1" x14ac:dyDescent="0.25"/>
  </sheetData>
  <sheetProtection password="CD82" sheet="1" objects="1" scenarios="1"/>
  <mergeCells count="1">
    <mergeCell ref="B2:F2"/>
  </mergeCells>
  <pageMargins left="0.7" right="0.7" top="0.75" bottom="0.75" header="0.51180555555555551" footer="0.51180555555555551"/>
  <pageSetup paperSize="9" scale="81" firstPageNumber="0" fitToWidth="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BO1000"/>
  <sheetViews>
    <sheetView zoomScale="80" zoomScaleNormal="80" workbookViewId="0">
      <selection sqref="A1:K2"/>
    </sheetView>
  </sheetViews>
  <sheetFormatPr baseColWidth="10" defaultColWidth="14.42578125" defaultRowHeight="15" customHeight="1" x14ac:dyDescent="0.25"/>
  <cols>
    <col min="1" max="1" width="10.85546875" customWidth="1"/>
    <col min="2" max="2" width="28.140625" customWidth="1"/>
    <col min="3" max="3" width="11.85546875" customWidth="1"/>
    <col min="4" max="4" width="15.42578125" customWidth="1"/>
    <col min="5" max="5" width="9.5703125" customWidth="1"/>
    <col min="6" max="7" width="1.7109375" customWidth="1"/>
    <col min="8" max="8" width="32.7109375" customWidth="1"/>
    <col min="9" max="9" width="6.28515625" customWidth="1"/>
    <col min="10" max="10" width="40.140625" customWidth="1"/>
    <col min="11" max="11" width="3.28515625" customWidth="1"/>
    <col min="12" max="12" width="6.140625" style="37" customWidth="1"/>
    <col min="13" max="13" width="2.7109375" style="37" customWidth="1"/>
    <col min="14" max="14" width="4.7109375" style="37" customWidth="1"/>
    <col min="15" max="15" width="11.85546875" style="37" customWidth="1"/>
    <col min="16" max="16" width="6.140625" style="37" customWidth="1"/>
    <col min="17" max="26" width="10.85546875" style="37" customWidth="1"/>
    <col min="27" max="67" width="14.42578125" style="37"/>
  </cols>
  <sheetData>
    <row r="1" spans="1:11" ht="12" customHeight="1" x14ac:dyDescent="0.25">
      <c r="A1" s="300" t="s">
        <v>425</v>
      </c>
      <c r="B1" s="300"/>
      <c r="C1" s="300"/>
      <c r="D1" s="300"/>
      <c r="E1" s="300"/>
      <c r="F1" s="300"/>
      <c r="G1" s="300"/>
      <c r="H1" s="300"/>
      <c r="I1" s="300"/>
      <c r="J1" s="300"/>
      <c r="K1" s="300"/>
    </row>
    <row r="2" spans="1:11" ht="9" customHeight="1" x14ac:dyDescent="0.25">
      <c r="A2" s="300"/>
      <c r="B2" s="300"/>
      <c r="C2" s="300"/>
      <c r="D2" s="300"/>
      <c r="E2" s="300"/>
      <c r="F2" s="300"/>
      <c r="G2" s="300"/>
      <c r="H2" s="300"/>
      <c r="I2" s="300"/>
      <c r="J2" s="300"/>
      <c r="K2" s="300"/>
    </row>
    <row r="3" spans="1:11" ht="26.25" customHeight="1" x14ac:dyDescent="0.25">
      <c r="A3" s="301" t="str">
        <f>'INFO INICIAL'!C2</f>
        <v>NOMBRE PROYECTO</v>
      </c>
      <c r="B3" s="301"/>
      <c r="C3" s="301"/>
      <c r="D3" s="301"/>
      <c r="E3" s="301"/>
      <c r="F3" s="301"/>
      <c r="G3" s="301"/>
      <c r="H3" s="301"/>
      <c r="I3" s="301"/>
      <c r="J3" s="301"/>
      <c r="K3" s="37"/>
    </row>
    <row r="4" spans="1:11" ht="18" customHeight="1" x14ac:dyDescent="0.25">
      <c r="A4" s="302" t="s">
        <v>209</v>
      </c>
      <c r="B4" s="302"/>
      <c r="C4" s="302"/>
      <c r="D4" s="302"/>
      <c r="E4" s="302"/>
      <c r="F4" s="302"/>
      <c r="G4" s="302"/>
      <c r="H4" s="302"/>
      <c r="I4" s="302"/>
      <c r="J4" s="302"/>
      <c r="K4" s="302"/>
    </row>
    <row r="5" spans="1:11" ht="14.25" customHeight="1" x14ac:dyDescent="0.25">
      <c r="A5" s="37"/>
      <c r="B5" s="37"/>
      <c r="C5" s="37"/>
      <c r="D5" s="37"/>
      <c r="E5" s="37"/>
      <c r="F5" s="37"/>
      <c r="G5" s="37"/>
      <c r="H5" s="37"/>
      <c r="I5" s="37"/>
      <c r="J5" s="37"/>
      <c r="K5" s="37"/>
    </row>
    <row r="6" spans="1:11" ht="12.75" customHeight="1" x14ac:dyDescent="0.25">
      <c r="A6" s="303" t="s">
        <v>210</v>
      </c>
      <c r="B6" s="303"/>
      <c r="C6" s="303"/>
      <c r="D6" s="303"/>
      <c r="E6" s="303"/>
      <c r="F6" s="37"/>
      <c r="G6" s="37"/>
      <c r="H6" s="303" t="s">
        <v>211</v>
      </c>
      <c r="I6" s="303"/>
      <c r="J6" s="303"/>
      <c r="K6" s="303"/>
    </row>
    <row r="7" spans="1:11" ht="14.25" customHeight="1" x14ac:dyDescent="0.25">
      <c r="A7" s="37"/>
      <c r="B7" s="37"/>
      <c r="C7" s="37"/>
      <c r="D7" s="37"/>
      <c r="E7" s="37"/>
      <c r="F7" s="37"/>
      <c r="G7" s="37"/>
      <c r="H7" s="37"/>
      <c r="I7" s="37"/>
      <c r="J7" s="37"/>
      <c r="K7" s="37"/>
    </row>
    <row r="8" spans="1:11" ht="14.25" customHeight="1" x14ac:dyDescent="0.25">
      <c r="A8" s="298" t="s">
        <v>212</v>
      </c>
      <c r="B8" s="299"/>
      <c r="C8" s="128"/>
      <c r="D8" s="137">
        <f>'PLAN DE INVERSIÓN'!B6</f>
        <v>0</v>
      </c>
      <c r="E8" s="37"/>
      <c r="F8" s="37"/>
      <c r="G8" s="37"/>
      <c r="H8" s="134" t="s">
        <v>284</v>
      </c>
      <c r="I8" s="135"/>
      <c r="J8" s="290">
        <f>'PREVISIÓN INGRESOS'!O47</f>
        <v>0</v>
      </c>
      <c r="K8" s="291"/>
    </row>
    <row r="9" spans="1:11" ht="14.25" customHeight="1" x14ac:dyDescent="0.25">
      <c r="A9" s="280" t="s">
        <v>213</v>
      </c>
      <c r="B9" s="265"/>
      <c r="C9" s="9"/>
      <c r="D9" s="137">
        <f>'PLAN DE INVERSIÓN'!B25</f>
        <v>0</v>
      </c>
      <c r="E9" s="37"/>
      <c r="F9" s="37"/>
      <c r="G9" s="37"/>
      <c r="H9" s="136" t="s">
        <v>285</v>
      </c>
      <c r="I9" s="10"/>
      <c r="J9" s="281">
        <f>'PREVISIÓN GASTOS'!O116</f>
        <v>0</v>
      </c>
      <c r="K9" s="282"/>
    </row>
    <row r="10" spans="1:11" ht="14.25" customHeight="1" x14ac:dyDescent="0.25">
      <c r="A10" s="154" t="s">
        <v>394</v>
      </c>
      <c r="B10" s="153"/>
      <c r="C10" s="9"/>
      <c r="D10" s="137">
        <f>'PLAN DE INVERSIÓN'!B24+'PLAN DE INVERSIÓN'!B29</f>
        <v>0</v>
      </c>
      <c r="E10" s="37"/>
      <c r="F10" s="37"/>
      <c r="G10" s="37"/>
      <c r="H10" s="132" t="s">
        <v>215</v>
      </c>
      <c r="I10" s="133"/>
      <c r="J10" s="285">
        <f>'P&amp;G'!B39</f>
        <v>0</v>
      </c>
      <c r="K10" s="286"/>
    </row>
    <row r="11" spans="1:11" ht="14.25" customHeight="1" x14ac:dyDescent="0.25">
      <c r="A11" s="283" t="s">
        <v>214</v>
      </c>
      <c r="B11" s="284"/>
      <c r="C11" s="129"/>
      <c r="D11" s="138">
        <f>+D8+D9+D10</f>
        <v>0</v>
      </c>
      <c r="E11" s="37"/>
      <c r="F11" s="37"/>
      <c r="G11" s="37"/>
      <c r="H11" s="37"/>
      <c r="I11" s="37"/>
      <c r="J11" s="37"/>
      <c r="K11" s="37"/>
    </row>
    <row r="12" spans="1:11" ht="14.25" customHeight="1" x14ac:dyDescent="0.25">
      <c r="A12" s="37"/>
      <c r="B12" s="37"/>
      <c r="C12" s="37"/>
      <c r="D12" s="37"/>
      <c r="E12" s="37"/>
      <c r="F12" s="37"/>
      <c r="G12" s="37"/>
      <c r="H12" s="37"/>
      <c r="I12" s="37"/>
      <c r="J12" s="37"/>
      <c r="K12" s="37"/>
    </row>
    <row r="13" spans="1:11" ht="14.25" customHeight="1" x14ac:dyDescent="0.25">
      <c r="A13" s="37"/>
      <c r="B13" s="37"/>
      <c r="C13" s="37"/>
      <c r="D13" s="37"/>
      <c r="E13" s="37"/>
      <c r="F13" s="37"/>
      <c r="G13" s="37"/>
      <c r="H13" s="37"/>
      <c r="I13" s="37"/>
      <c r="J13" s="37"/>
      <c r="K13" s="37"/>
    </row>
    <row r="14" spans="1:11" ht="14.25" customHeight="1" x14ac:dyDescent="0.25">
      <c r="A14" s="37"/>
      <c r="B14" s="37"/>
      <c r="C14" s="37"/>
      <c r="D14" s="37"/>
      <c r="E14" s="37"/>
      <c r="F14" s="37"/>
      <c r="G14" s="37"/>
      <c r="H14" s="134" t="s">
        <v>216</v>
      </c>
      <c r="I14" s="135"/>
      <c r="J14" s="290">
        <f>'PREVISIÓN INGRESOS'!P47</f>
        <v>0</v>
      </c>
      <c r="K14" s="291"/>
    </row>
    <row r="15" spans="1:11" ht="12.75" customHeight="1" x14ac:dyDescent="0.25">
      <c r="A15" s="37"/>
      <c r="B15" s="37"/>
      <c r="C15" s="37"/>
      <c r="D15" s="37"/>
      <c r="E15" s="37"/>
      <c r="F15" s="37"/>
      <c r="G15" s="37"/>
      <c r="H15" s="136" t="s">
        <v>286</v>
      </c>
      <c r="I15" s="10"/>
      <c r="J15" s="281">
        <f>'PREVISIÓN GASTOS'!P116</f>
        <v>0</v>
      </c>
      <c r="K15" s="282"/>
    </row>
    <row r="16" spans="1:11" ht="14.25" customHeight="1" x14ac:dyDescent="0.25">
      <c r="A16" s="292" t="s">
        <v>217</v>
      </c>
      <c r="B16" s="293"/>
      <c r="C16" s="293"/>
      <c r="D16" s="293"/>
      <c r="E16" s="294"/>
      <c r="F16" s="37"/>
      <c r="G16" s="37"/>
      <c r="H16" s="132" t="s">
        <v>215</v>
      </c>
      <c r="I16" s="133"/>
      <c r="J16" s="285">
        <f>'P&amp;G'!D39</f>
        <v>0</v>
      </c>
      <c r="K16" s="286"/>
    </row>
    <row r="17" spans="1:11" ht="14.25" customHeight="1" x14ac:dyDescent="0.25">
      <c r="A17" s="295"/>
      <c r="B17" s="296"/>
      <c r="C17" s="296"/>
      <c r="D17" s="296"/>
      <c r="E17" s="297"/>
      <c r="F17" s="37"/>
      <c r="G17" s="37"/>
      <c r="H17" s="37"/>
      <c r="I17" s="37"/>
      <c r="J17" s="37"/>
      <c r="K17" s="37"/>
    </row>
    <row r="18" spans="1:11" ht="14.25" customHeight="1" x14ac:dyDescent="0.25">
      <c r="A18" s="130" t="s">
        <v>395</v>
      </c>
      <c r="B18" s="91"/>
      <c r="C18" s="11"/>
      <c r="D18" s="139">
        <f>'PLAN DE FINANCIACIÓN'!C6-D19</f>
        <v>0</v>
      </c>
      <c r="E18" s="140" t="e">
        <f>+D18/(D8+D9)</f>
        <v>#DIV/0!</v>
      </c>
      <c r="F18" s="37"/>
      <c r="G18" s="37"/>
      <c r="H18" s="37"/>
      <c r="I18" s="37"/>
      <c r="J18" s="37"/>
      <c r="K18" s="37"/>
    </row>
    <row r="19" spans="1:11" ht="14.25" customHeight="1" x14ac:dyDescent="0.25">
      <c r="A19" s="130" t="s">
        <v>396</v>
      </c>
      <c r="B19" s="91"/>
      <c r="C19" s="11"/>
      <c r="D19" s="124">
        <f>'PLAN DE INVERSIÓN'!B24+'PLAN DE INVERSIÓN'!B29</f>
        <v>0</v>
      </c>
      <c r="E19" s="125"/>
      <c r="F19" s="37"/>
      <c r="G19" s="37"/>
      <c r="H19" s="37"/>
      <c r="I19" s="37"/>
      <c r="J19" s="37"/>
      <c r="K19" s="37"/>
    </row>
    <row r="20" spans="1:11" ht="14.25" customHeight="1" x14ac:dyDescent="0.25">
      <c r="A20" s="131"/>
      <c r="B20" s="11"/>
      <c r="C20" s="11"/>
      <c r="D20" s="126"/>
      <c r="E20" s="125"/>
      <c r="F20" s="37"/>
      <c r="G20" s="37"/>
      <c r="H20" s="134" t="s">
        <v>288</v>
      </c>
      <c r="I20" s="135"/>
      <c r="J20" s="290">
        <f>'PREVISIÓN INGRESOS'!Q47</f>
        <v>0</v>
      </c>
      <c r="K20" s="291"/>
    </row>
    <row r="21" spans="1:11" ht="14.25" customHeight="1" x14ac:dyDescent="0.25">
      <c r="A21" s="130" t="s">
        <v>289</v>
      </c>
      <c r="B21" s="91"/>
      <c r="C21" s="11"/>
      <c r="D21" s="124">
        <f>D22+D23+D24</f>
        <v>0</v>
      </c>
      <c r="E21" s="125" t="e">
        <f>+D21/(D8+D9)</f>
        <v>#DIV/0!</v>
      </c>
      <c r="F21" s="37"/>
      <c r="G21" s="37"/>
      <c r="H21" s="136" t="s">
        <v>287</v>
      </c>
      <c r="I21" s="10"/>
      <c r="J21" s="281">
        <f>'PREVISIÓN GASTOS'!Q116</f>
        <v>0</v>
      </c>
      <c r="K21" s="282"/>
    </row>
    <row r="22" spans="1:11" ht="14.25" customHeight="1" x14ac:dyDescent="0.25">
      <c r="A22" s="152" t="s">
        <v>290</v>
      </c>
      <c r="B22" s="153"/>
      <c r="C22" s="11"/>
      <c r="D22" s="126">
        <f>'PLAN DE FINANCIACIÓN'!C8</f>
        <v>0</v>
      </c>
      <c r="E22" s="125" t="e">
        <f>+D22/(D8+D9)</f>
        <v>#DIV/0!</v>
      </c>
      <c r="F22" s="37"/>
      <c r="G22" s="37"/>
      <c r="H22" s="132" t="s">
        <v>215</v>
      </c>
      <c r="I22" s="133"/>
      <c r="J22" s="285">
        <f>'P&amp;G'!F39</f>
        <v>0</v>
      </c>
      <c r="K22" s="286"/>
    </row>
    <row r="23" spans="1:11" ht="14.25" customHeight="1" x14ac:dyDescent="0.25">
      <c r="A23" s="152" t="s">
        <v>291</v>
      </c>
      <c r="B23" s="153"/>
      <c r="C23" s="11"/>
      <c r="D23" s="126">
        <f>'PLAN DE FINANCIACIÓN'!C11+'PLAN DE FINANCIACIÓN'!C12</f>
        <v>0</v>
      </c>
      <c r="E23" s="125" t="e">
        <f>+D23/(D8+D9)</f>
        <v>#DIV/0!</v>
      </c>
      <c r="F23" s="37"/>
      <c r="G23" s="37"/>
      <c r="H23" s="37"/>
      <c r="I23" s="37"/>
      <c r="J23" s="37"/>
      <c r="K23" s="37"/>
    </row>
    <row r="24" spans="1:11" ht="14.25" customHeight="1" x14ac:dyDescent="0.25">
      <c r="A24" s="152" t="s">
        <v>52</v>
      </c>
      <c r="B24" s="153"/>
      <c r="C24" s="11"/>
      <c r="D24" s="126">
        <f>'PLAN DE FINANCIACIÓN'!C13</f>
        <v>0</v>
      </c>
      <c r="E24" s="125" t="e">
        <f>+D24/(D8+D9)</f>
        <v>#DIV/0!</v>
      </c>
      <c r="F24" s="37"/>
      <c r="G24" s="37"/>
      <c r="H24" s="37"/>
      <c r="I24" s="37"/>
      <c r="J24" s="37"/>
      <c r="K24" s="37"/>
    </row>
    <row r="25" spans="1:11" ht="14.25" customHeight="1" x14ac:dyDescent="0.25">
      <c r="A25" s="132" t="s">
        <v>218</v>
      </c>
      <c r="B25" s="133"/>
      <c r="C25" s="133"/>
      <c r="D25" s="124">
        <f>D18+D19+D21</f>
        <v>0</v>
      </c>
      <c r="E25" s="127"/>
      <c r="F25" s="37"/>
      <c r="G25" s="37"/>
      <c r="H25" s="37"/>
      <c r="I25" s="37"/>
      <c r="J25" s="37"/>
      <c r="K25" s="37"/>
    </row>
    <row r="26" spans="1:11" s="37" customFormat="1" ht="12.75" customHeight="1" x14ac:dyDescent="0.25"/>
    <row r="27" spans="1:11" s="37" customFormat="1" ht="14.25" customHeight="1" x14ac:dyDescent="0.25"/>
    <row r="28" spans="1:11" ht="14.25" customHeight="1" x14ac:dyDescent="0.25">
      <c r="A28" s="292" t="s">
        <v>219</v>
      </c>
      <c r="B28" s="293"/>
      <c r="C28" s="293"/>
      <c r="D28" s="293"/>
      <c r="E28" s="294"/>
      <c r="F28" s="37"/>
      <c r="G28" s="37"/>
      <c r="H28" s="37"/>
      <c r="I28" s="37"/>
      <c r="J28" s="37"/>
      <c r="K28" s="37"/>
    </row>
    <row r="29" spans="1:11" ht="14.25" customHeight="1" x14ac:dyDescent="0.25">
      <c r="A29" s="287"/>
      <c r="B29" s="288"/>
      <c r="C29" s="288"/>
      <c r="D29" s="288"/>
      <c r="E29" s="289"/>
      <c r="F29" s="37"/>
      <c r="G29" s="37"/>
      <c r="H29" s="37"/>
      <c r="I29" s="37"/>
      <c r="J29" s="37"/>
      <c r="K29" s="37"/>
    </row>
    <row r="30" spans="1:11" ht="14.25" customHeight="1" x14ac:dyDescent="0.25">
      <c r="A30" s="259" t="s">
        <v>49</v>
      </c>
      <c r="B30" s="260"/>
      <c r="C30" s="274">
        <f>'PLAN DE FINANCIACIÓN'!B24</f>
        <v>0</v>
      </c>
      <c r="D30" s="275"/>
      <c r="E30" s="276"/>
      <c r="F30" s="37"/>
      <c r="G30" s="37"/>
      <c r="H30" s="37"/>
      <c r="I30" s="37"/>
      <c r="J30" s="37"/>
      <c r="K30" s="37"/>
    </row>
    <row r="31" spans="1:11" ht="14.25" customHeight="1" x14ac:dyDescent="0.25">
      <c r="A31" s="264" t="s">
        <v>220</v>
      </c>
      <c r="B31" s="265"/>
      <c r="C31" s="277">
        <f>'PLAN DE FINANCIACIÓN'!B43+'PLAN DE FINANCIACIÓN'!B56+'PLAN DE FINANCIACIÓN'!B69+'PLAN DE FINANCIACIÓN'!B82+'PLAN DE FINANCIACIÓN'!B95+'PLAN DE FINANCIACIÓN'!B108+'PLAN DE FINANCIACIÓN'!B121</f>
        <v>0</v>
      </c>
      <c r="D31" s="278"/>
      <c r="E31" s="279"/>
      <c r="F31" s="37"/>
      <c r="G31" s="37"/>
      <c r="H31" s="37"/>
      <c r="I31" s="37"/>
      <c r="J31" s="37"/>
      <c r="K31" s="37"/>
    </row>
    <row r="32" spans="1:11" ht="14.25" customHeight="1" x14ac:dyDescent="0.25">
      <c r="A32" s="264" t="s">
        <v>221</v>
      </c>
      <c r="B32" s="265"/>
      <c r="C32" s="277">
        <f>'PLAN DE FINANCIACIÓN'!C43+'PLAN DE FINANCIACIÓN'!C56+'PLAN DE FINANCIACIÓN'!C69+'PLAN DE FINANCIACIÓN'!C82+'PLAN DE FINANCIACIÓN'!C95+'PLAN DE FINANCIACIÓN'!C108+'PLAN DE FINANCIACIÓN'!C121</f>
        <v>0</v>
      </c>
      <c r="D32" s="278"/>
      <c r="E32" s="279"/>
      <c r="F32" s="37"/>
      <c r="G32" s="37"/>
      <c r="H32" s="37"/>
      <c r="I32" s="37"/>
      <c r="J32" s="37"/>
      <c r="K32" s="37"/>
    </row>
    <row r="33" spans="1:11" ht="14.25" customHeight="1" x14ac:dyDescent="0.25">
      <c r="A33" s="259" t="s">
        <v>58</v>
      </c>
      <c r="B33" s="260"/>
      <c r="C33" s="261">
        <f>'PLAN DE FINANCIACIÓN'!B28</f>
        <v>0</v>
      </c>
      <c r="D33" s="262"/>
      <c r="E33" s="263"/>
      <c r="F33" s="37"/>
      <c r="G33" s="37"/>
      <c r="H33" s="37"/>
      <c r="I33" s="37"/>
      <c r="J33" s="37"/>
      <c r="K33" s="37"/>
    </row>
    <row r="34" spans="1:11" ht="14.25" customHeight="1" x14ac:dyDescent="0.25">
      <c r="A34" s="264" t="s">
        <v>222</v>
      </c>
      <c r="B34" s="265"/>
      <c r="C34" s="266">
        <f>'PLAN DE FINANCIACIÓN'!B26</f>
        <v>0</v>
      </c>
      <c r="D34" s="267"/>
      <c r="E34" s="268"/>
      <c r="F34" s="37"/>
      <c r="G34" s="37"/>
      <c r="H34" s="37"/>
      <c r="I34" s="37"/>
      <c r="J34" s="37"/>
      <c r="K34" s="37"/>
    </row>
    <row r="35" spans="1:11" ht="14.25" customHeight="1" x14ac:dyDescent="0.25">
      <c r="A35" s="269" t="s">
        <v>223</v>
      </c>
      <c r="B35" s="270"/>
      <c r="C35" s="271">
        <f>'PLAN DE FINANCIACIÓN'!B25*12</f>
        <v>0</v>
      </c>
      <c r="D35" s="272"/>
      <c r="E35" s="273"/>
      <c r="F35" s="37"/>
      <c r="G35" s="37"/>
      <c r="H35" s="37"/>
      <c r="I35" s="37"/>
      <c r="J35" s="37"/>
      <c r="K35" s="37"/>
    </row>
    <row r="36" spans="1:11" s="37" customFormat="1" ht="14.25" customHeight="1" x14ac:dyDescent="0.25"/>
    <row r="37" spans="1:11" s="37" customFormat="1" ht="14.25" customHeight="1" x14ac:dyDescent="0.25"/>
    <row r="38" spans="1:11" s="37" customFormat="1" ht="14.25" customHeight="1" x14ac:dyDescent="0.25"/>
    <row r="39" spans="1:11" s="37" customFormat="1" ht="14.25" customHeight="1" x14ac:dyDescent="0.25"/>
    <row r="40" spans="1:11" s="37" customFormat="1" ht="14.25" customHeight="1" x14ac:dyDescent="0.25"/>
    <row r="41" spans="1:11" s="37" customFormat="1" ht="14.25" customHeight="1" x14ac:dyDescent="0.25"/>
    <row r="42" spans="1:11" s="37" customFormat="1" ht="14.25" customHeight="1" x14ac:dyDescent="0.25"/>
    <row r="43" spans="1:11" s="37" customFormat="1" ht="14.25" customHeight="1" x14ac:dyDescent="0.25"/>
    <row r="44" spans="1:11" s="37" customFormat="1" ht="14.25" customHeight="1" x14ac:dyDescent="0.25"/>
    <row r="45" spans="1:11" s="37" customFormat="1" ht="14.25" customHeight="1" x14ac:dyDescent="0.25"/>
    <row r="46" spans="1:11" s="37" customFormat="1" ht="14.25" customHeight="1" x14ac:dyDescent="0.25"/>
    <row r="47" spans="1:11" s="37" customFormat="1" ht="14.25" customHeight="1" x14ac:dyDescent="0.25"/>
    <row r="48" spans="1:11" s="37" customFormat="1" ht="14.25" customHeight="1" x14ac:dyDescent="0.25"/>
    <row r="49" s="37" customFormat="1" ht="14.25" customHeight="1" x14ac:dyDescent="0.25"/>
    <row r="50" s="37" customFormat="1" ht="14.25" customHeight="1" x14ac:dyDescent="0.25"/>
    <row r="51" s="37" customFormat="1" ht="14.25" customHeight="1" x14ac:dyDescent="0.25"/>
    <row r="52" s="37" customFormat="1" ht="14.25" customHeight="1" x14ac:dyDescent="0.25"/>
    <row r="53" s="37" customFormat="1" ht="14.25" customHeight="1" x14ac:dyDescent="0.25"/>
    <row r="54" s="37" customFormat="1" ht="14.25" customHeight="1" x14ac:dyDescent="0.25"/>
    <row r="55" s="37" customFormat="1" ht="14.25" customHeight="1" x14ac:dyDescent="0.25"/>
    <row r="56" s="37" customFormat="1" ht="14.25" customHeight="1" x14ac:dyDescent="0.25"/>
    <row r="57" s="37" customFormat="1" ht="14.25" customHeight="1" x14ac:dyDescent="0.25"/>
    <row r="58" s="37" customFormat="1" ht="14.25" customHeight="1" x14ac:dyDescent="0.25"/>
    <row r="59" s="37" customFormat="1" ht="14.25" customHeight="1" x14ac:dyDescent="0.25"/>
    <row r="60" s="37" customFormat="1" ht="14.25" customHeight="1" x14ac:dyDescent="0.25"/>
    <row r="61" s="37" customFormat="1" ht="14.25" customHeight="1" x14ac:dyDescent="0.25"/>
    <row r="62" s="37" customFormat="1" ht="14.25" customHeight="1" x14ac:dyDescent="0.25"/>
    <row r="63" s="37" customFormat="1" ht="14.25" customHeight="1" x14ac:dyDescent="0.25"/>
    <row r="64" s="37" customFormat="1" ht="14.25" customHeight="1" x14ac:dyDescent="0.25"/>
    <row r="65" s="37" customFormat="1" ht="14.25" customHeight="1" x14ac:dyDescent="0.25"/>
    <row r="66" s="37" customFormat="1" ht="14.25" customHeight="1" x14ac:dyDescent="0.25"/>
    <row r="67" s="37" customFormat="1" ht="14.25" customHeight="1" x14ac:dyDescent="0.25"/>
    <row r="68" s="37" customFormat="1" ht="14.25" customHeight="1" x14ac:dyDescent="0.25"/>
    <row r="69" s="37" customFormat="1" ht="14.25" customHeight="1" x14ac:dyDescent="0.25"/>
    <row r="70" s="37" customFormat="1" ht="14.25" customHeight="1" x14ac:dyDescent="0.25"/>
    <row r="71" s="37" customFormat="1" ht="14.25" customHeight="1" x14ac:dyDescent="0.25"/>
    <row r="72" s="37" customFormat="1" ht="14.25" customHeight="1" x14ac:dyDescent="0.25"/>
    <row r="73" s="37" customFormat="1" ht="14.25" customHeight="1" x14ac:dyDescent="0.25"/>
    <row r="74" s="37" customFormat="1" ht="14.25" customHeight="1" x14ac:dyDescent="0.25"/>
    <row r="75" s="37" customFormat="1" ht="14.25" customHeight="1" x14ac:dyDescent="0.25"/>
    <row r="76" s="37" customFormat="1" ht="14.25" customHeight="1" x14ac:dyDescent="0.25"/>
    <row r="77" s="37" customFormat="1" ht="14.25" customHeight="1" x14ac:dyDescent="0.25"/>
    <row r="78" s="37" customFormat="1" ht="14.25" customHeight="1" x14ac:dyDescent="0.25"/>
    <row r="79" s="37" customFormat="1" ht="14.25" customHeight="1" x14ac:dyDescent="0.25"/>
    <row r="80" s="37" customFormat="1" ht="14.25" customHeight="1" x14ac:dyDescent="0.25"/>
    <row r="81" s="37" customFormat="1" ht="14.25" customHeight="1" x14ac:dyDescent="0.25"/>
    <row r="82" s="37" customFormat="1" ht="14.25" customHeight="1" x14ac:dyDescent="0.25"/>
    <row r="83" s="37" customFormat="1" ht="14.25" customHeight="1" x14ac:dyDescent="0.25"/>
    <row r="84" s="37" customFormat="1" ht="14.25" customHeight="1" x14ac:dyDescent="0.25"/>
    <row r="85" s="37" customFormat="1" ht="14.25" customHeight="1" x14ac:dyDescent="0.25"/>
    <row r="86" s="37" customFormat="1" ht="14.25" customHeight="1" x14ac:dyDescent="0.25"/>
    <row r="87" s="37" customFormat="1" ht="14.25" customHeight="1" x14ac:dyDescent="0.25"/>
    <row r="88" s="37" customFormat="1" ht="14.25" customHeight="1" x14ac:dyDescent="0.25"/>
    <row r="89" s="37" customFormat="1" ht="14.25" customHeight="1" x14ac:dyDescent="0.25"/>
    <row r="90" s="37" customFormat="1" ht="14.25" customHeight="1" x14ac:dyDescent="0.25"/>
    <row r="91" s="37" customFormat="1" ht="14.25" customHeight="1" x14ac:dyDescent="0.25"/>
    <row r="92" s="37" customFormat="1" ht="14.25" customHeight="1" x14ac:dyDescent="0.25"/>
    <row r="93" s="37" customFormat="1" ht="14.25" customHeight="1" x14ac:dyDescent="0.25"/>
    <row r="94" s="37" customFormat="1" ht="14.25" customHeight="1" x14ac:dyDescent="0.25"/>
    <row r="95" s="37" customFormat="1" ht="14.25" customHeight="1" x14ac:dyDescent="0.25"/>
    <row r="96" s="37" customFormat="1" ht="14.25" customHeight="1" x14ac:dyDescent="0.25"/>
    <row r="97" s="37" customFormat="1" ht="14.25" customHeight="1" x14ac:dyDescent="0.25"/>
    <row r="98" s="37" customFormat="1" ht="14.25" customHeight="1" x14ac:dyDescent="0.25"/>
    <row r="99" s="37" customFormat="1" ht="14.25" customHeight="1" x14ac:dyDescent="0.25"/>
    <row r="100" s="37" customFormat="1" ht="14.25" customHeight="1" x14ac:dyDescent="0.25"/>
    <row r="101" s="37" customFormat="1" ht="14.25" customHeight="1" x14ac:dyDescent="0.25"/>
    <row r="102" s="37" customFormat="1" ht="14.25" customHeight="1" x14ac:dyDescent="0.25"/>
    <row r="103" s="37" customFormat="1" ht="14.25" customHeight="1" x14ac:dyDescent="0.25"/>
    <row r="104" s="37" customFormat="1" ht="14.25" customHeight="1" x14ac:dyDescent="0.25"/>
    <row r="105" s="37" customFormat="1" ht="14.25" customHeight="1" x14ac:dyDescent="0.25"/>
    <row r="106" s="37" customFormat="1" ht="14.25" customHeight="1" x14ac:dyDescent="0.25"/>
    <row r="107" s="37" customFormat="1" ht="14.25" customHeight="1" x14ac:dyDescent="0.25"/>
    <row r="108" s="37" customFormat="1" ht="14.25" customHeight="1" x14ac:dyDescent="0.25"/>
    <row r="109" s="37" customFormat="1" ht="14.25" customHeight="1" x14ac:dyDescent="0.25"/>
    <row r="110" s="37" customFormat="1" ht="14.25" customHeight="1" x14ac:dyDescent="0.25"/>
    <row r="111" s="37" customFormat="1" ht="14.25" customHeight="1" x14ac:dyDescent="0.25"/>
    <row r="112" s="37" customFormat="1" ht="14.25" customHeight="1" x14ac:dyDescent="0.25"/>
    <row r="113" s="37" customFormat="1" ht="14.25" customHeight="1" x14ac:dyDescent="0.25"/>
    <row r="114" s="37" customFormat="1" ht="14.25" customHeight="1" x14ac:dyDescent="0.25"/>
    <row r="115" s="37" customFormat="1" ht="14.25" customHeight="1" x14ac:dyDescent="0.25"/>
    <row r="116" s="37" customFormat="1" ht="14.25" customHeight="1" x14ac:dyDescent="0.25"/>
    <row r="117" s="37" customFormat="1" ht="14.25" customHeight="1" x14ac:dyDescent="0.25"/>
    <row r="118" s="37" customFormat="1" ht="14.25" customHeight="1" x14ac:dyDescent="0.25"/>
    <row r="119" s="37" customFormat="1" ht="14.25" customHeight="1" x14ac:dyDescent="0.25"/>
    <row r="120" s="37" customFormat="1" ht="14.25" customHeight="1" x14ac:dyDescent="0.25"/>
    <row r="121" s="37" customFormat="1" ht="14.25" customHeight="1" x14ac:dyDescent="0.25"/>
    <row r="122" s="37" customFormat="1" ht="14.25" customHeight="1" x14ac:dyDescent="0.25"/>
    <row r="123" s="37" customFormat="1" ht="14.25" customHeight="1" x14ac:dyDescent="0.25"/>
    <row r="124" s="37" customFormat="1" ht="14.25" customHeight="1" x14ac:dyDescent="0.25"/>
    <row r="125" s="37" customFormat="1" ht="14.25" customHeight="1" x14ac:dyDescent="0.25"/>
    <row r="126" s="37" customFormat="1" ht="14.25" customHeight="1" x14ac:dyDescent="0.25"/>
    <row r="127" s="37" customFormat="1" ht="14.25" customHeight="1" x14ac:dyDescent="0.25"/>
    <row r="128" s="37" customFormat="1" ht="14.25" customHeight="1" x14ac:dyDescent="0.25"/>
    <row r="129" spans="1:11" s="37" customFormat="1" ht="14.25" customHeight="1" x14ac:dyDescent="0.25"/>
    <row r="130" spans="1:11" s="37" customFormat="1" ht="14.25" customHeight="1" x14ac:dyDescent="0.25"/>
    <row r="131" spans="1:11" s="37" customFormat="1" ht="14.25" customHeight="1" x14ac:dyDescent="0.25"/>
    <row r="132" spans="1:11" s="37" customFormat="1" ht="14.25" customHeight="1" x14ac:dyDescent="0.25"/>
    <row r="133" spans="1:11" s="37" customFormat="1" ht="14.25" customHeight="1" x14ac:dyDescent="0.25"/>
    <row r="134" spans="1:11" s="37" customFormat="1" ht="14.25" customHeight="1" x14ac:dyDescent="0.25"/>
    <row r="135" spans="1:11" ht="14.25" customHeight="1" x14ac:dyDescent="0.25">
      <c r="A135" s="8"/>
      <c r="B135" s="8"/>
      <c r="C135" s="8"/>
      <c r="D135" s="1"/>
      <c r="E135" s="8"/>
      <c r="F135" s="8"/>
      <c r="G135" s="8"/>
      <c r="H135" s="8"/>
      <c r="I135" s="8"/>
      <c r="J135" s="8"/>
      <c r="K135" s="8"/>
    </row>
    <row r="136" spans="1:11" ht="14.25" customHeight="1" x14ac:dyDescent="0.25">
      <c r="A136" s="8"/>
      <c r="B136" s="8"/>
      <c r="C136" s="8"/>
      <c r="D136" s="1"/>
      <c r="E136" s="8"/>
      <c r="F136" s="8"/>
      <c r="G136" s="8"/>
      <c r="H136" s="8"/>
      <c r="I136" s="8"/>
      <c r="J136" s="8"/>
      <c r="K136" s="8"/>
    </row>
    <row r="137" spans="1:11" ht="14.25" customHeight="1" x14ac:dyDescent="0.25">
      <c r="A137" s="8"/>
      <c r="B137" s="8"/>
      <c r="C137" s="8"/>
      <c r="D137" s="1"/>
      <c r="E137" s="8"/>
      <c r="F137" s="8"/>
      <c r="G137" s="8"/>
      <c r="H137" s="8"/>
      <c r="I137" s="8"/>
      <c r="J137" s="8"/>
      <c r="K137" s="8"/>
    </row>
    <row r="138" spans="1:11" ht="14.25" customHeight="1" x14ac:dyDescent="0.25">
      <c r="A138" s="8"/>
      <c r="B138" s="8"/>
      <c r="C138" s="8"/>
      <c r="D138" s="1"/>
      <c r="E138" s="8"/>
      <c r="F138" s="8"/>
      <c r="G138" s="8"/>
      <c r="H138" s="8"/>
      <c r="I138" s="8"/>
      <c r="J138" s="8"/>
      <c r="K138" s="8"/>
    </row>
    <row r="139" spans="1:11" ht="14.25" customHeight="1" x14ac:dyDescent="0.25">
      <c r="A139" s="8"/>
      <c r="B139" s="8"/>
      <c r="C139" s="8"/>
      <c r="D139" s="1"/>
      <c r="E139" s="8"/>
      <c r="F139" s="8"/>
      <c r="G139" s="8"/>
      <c r="H139" s="8"/>
      <c r="I139" s="8"/>
      <c r="J139" s="8"/>
      <c r="K139" s="8"/>
    </row>
    <row r="140" spans="1:11" ht="14.25" customHeight="1" x14ac:dyDescent="0.25">
      <c r="A140" s="8"/>
      <c r="B140" s="8"/>
      <c r="C140" s="8"/>
      <c r="D140" s="1"/>
      <c r="E140" s="8"/>
      <c r="F140" s="8"/>
      <c r="G140" s="8"/>
      <c r="H140" s="8"/>
      <c r="I140" s="8"/>
      <c r="J140" s="8"/>
      <c r="K140" s="8"/>
    </row>
    <row r="141" spans="1:11" ht="14.25" customHeight="1" x14ac:dyDescent="0.25">
      <c r="A141" s="8"/>
      <c r="B141" s="8"/>
      <c r="C141" s="8"/>
      <c r="D141" s="1"/>
      <c r="E141" s="8"/>
      <c r="F141" s="8"/>
      <c r="G141" s="8"/>
      <c r="H141" s="8"/>
      <c r="I141" s="8"/>
      <c r="J141" s="8"/>
      <c r="K141" s="8"/>
    </row>
    <row r="142" spans="1:11" ht="14.25" customHeight="1" x14ac:dyDescent="0.25">
      <c r="A142" s="8"/>
      <c r="B142" s="8"/>
      <c r="C142" s="8"/>
      <c r="D142" s="1"/>
      <c r="E142" s="8"/>
      <c r="F142" s="8"/>
      <c r="G142" s="8"/>
      <c r="H142" s="8"/>
      <c r="I142" s="8"/>
      <c r="J142" s="8"/>
      <c r="K142" s="8"/>
    </row>
    <row r="143" spans="1:11" ht="14.25" customHeight="1" x14ac:dyDescent="0.25">
      <c r="A143" s="8"/>
      <c r="B143" s="8"/>
      <c r="C143" s="8"/>
      <c r="D143" s="1"/>
      <c r="E143" s="8"/>
      <c r="F143" s="8"/>
      <c r="G143" s="8"/>
      <c r="H143" s="8"/>
      <c r="I143" s="8"/>
      <c r="J143" s="8"/>
      <c r="K143" s="8"/>
    </row>
    <row r="144" spans="1:11" ht="14.25" customHeight="1" x14ac:dyDescent="0.25">
      <c r="A144" s="8"/>
      <c r="B144" s="8"/>
      <c r="C144" s="8"/>
      <c r="D144" s="1"/>
      <c r="E144" s="8"/>
      <c r="F144" s="8"/>
      <c r="G144" s="8"/>
      <c r="H144" s="8"/>
      <c r="I144" s="8"/>
      <c r="J144" s="8"/>
      <c r="K144" s="8"/>
    </row>
    <row r="145" spans="1:11" ht="14.25" customHeight="1" x14ac:dyDescent="0.25">
      <c r="A145" s="8"/>
      <c r="B145" s="8"/>
      <c r="C145" s="8"/>
      <c r="D145" s="1"/>
      <c r="E145" s="8"/>
      <c r="F145" s="8"/>
      <c r="G145" s="8"/>
      <c r="H145" s="8"/>
      <c r="I145" s="8"/>
      <c r="J145" s="8"/>
      <c r="K145" s="8"/>
    </row>
    <row r="146" spans="1:11" ht="14.25" customHeight="1" x14ac:dyDescent="0.25">
      <c r="A146" s="8"/>
      <c r="B146" s="8"/>
      <c r="C146" s="8"/>
      <c r="D146" s="1"/>
      <c r="E146" s="8"/>
      <c r="F146" s="8"/>
      <c r="G146" s="8"/>
      <c r="H146" s="8"/>
      <c r="I146" s="8"/>
      <c r="J146" s="8"/>
      <c r="K146" s="8"/>
    </row>
    <row r="147" spans="1:11" ht="14.25" customHeight="1" x14ac:dyDescent="0.25">
      <c r="A147" s="8"/>
      <c r="B147" s="8"/>
      <c r="C147" s="8"/>
      <c r="D147" s="1"/>
      <c r="E147" s="8"/>
      <c r="F147" s="8"/>
      <c r="G147" s="8"/>
      <c r="H147" s="8"/>
      <c r="I147" s="8"/>
      <c r="J147" s="8"/>
      <c r="K147" s="8"/>
    </row>
    <row r="148" spans="1:11" ht="14.25" customHeight="1" x14ac:dyDescent="0.25">
      <c r="A148" s="8"/>
      <c r="B148" s="8"/>
      <c r="C148" s="8"/>
      <c r="D148" s="1"/>
      <c r="E148" s="8"/>
      <c r="F148" s="8"/>
      <c r="G148" s="8"/>
      <c r="H148" s="8"/>
      <c r="I148" s="8"/>
      <c r="J148" s="8"/>
      <c r="K148" s="8"/>
    </row>
    <row r="149" spans="1:11" ht="14.25" customHeight="1" x14ac:dyDescent="0.25">
      <c r="A149" s="8"/>
      <c r="B149" s="8"/>
      <c r="C149" s="8"/>
      <c r="D149" s="1"/>
      <c r="E149" s="8"/>
      <c r="F149" s="8"/>
      <c r="G149" s="8"/>
      <c r="H149" s="8"/>
      <c r="I149" s="8"/>
      <c r="J149" s="8"/>
      <c r="K149" s="8"/>
    </row>
    <row r="150" spans="1:11" ht="14.25" customHeight="1" x14ac:dyDescent="0.25">
      <c r="A150" s="8"/>
      <c r="B150" s="8"/>
      <c r="C150" s="8"/>
      <c r="D150" s="1"/>
      <c r="E150" s="8"/>
      <c r="F150" s="8"/>
      <c r="G150" s="8"/>
      <c r="H150" s="8"/>
      <c r="I150" s="8"/>
      <c r="J150" s="8"/>
      <c r="K150" s="8"/>
    </row>
    <row r="151" spans="1:11" ht="14.25" customHeight="1" x14ac:dyDescent="0.25">
      <c r="A151" s="8"/>
      <c r="B151" s="8"/>
      <c r="C151" s="8"/>
      <c r="D151" s="1"/>
      <c r="E151" s="8"/>
      <c r="F151" s="8"/>
      <c r="G151" s="8"/>
      <c r="H151" s="8"/>
      <c r="I151" s="8"/>
      <c r="J151" s="8"/>
      <c r="K151" s="8"/>
    </row>
    <row r="152" spans="1:11" ht="14.25" customHeight="1" x14ac:dyDescent="0.25">
      <c r="A152" s="8"/>
      <c r="B152" s="8"/>
      <c r="C152" s="8"/>
      <c r="D152" s="1"/>
      <c r="E152" s="8"/>
      <c r="F152" s="8"/>
      <c r="G152" s="8"/>
      <c r="H152" s="8"/>
      <c r="I152" s="8"/>
      <c r="J152" s="8"/>
      <c r="K152" s="8"/>
    </row>
    <row r="153" spans="1:11" ht="14.25" customHeight="1" x14ac:dyDescent="0.25">
      <c r="A153" s="8"/>
      <c r="B153" s="8"/>
      <c r="C153" s="8"/>
      <c r="D153" s="1"/>
      <c r="E153" s="8"/>
      <c r="F153" s="8"/>
      <c r="G153" s="8"/>
      <c r="H153" s="8"/>
      <c r="I153" s="8"/>
      <c r="J153" s="8"/>
      <c r="K153" s="8"/>
    </row>
    <row r="154" spans="1:11" ht="14.25" customHeight="1" x14ac:dyDescent="0.25">
      <c r="A154" s="8"/>
      <c r="B154" s="8"/>
      <c r="C154" s="8"/>
      <c r="D154" s="1"/>
      <c r="E154" s="8"/>
      <c r="F154" s="8"/>
      <c r="G154" s="8"/>
      <c r="H154" s="8"/>
      <c r="I154" s="8"/>
      <c r="J154" s="8"/>
      <c r="K154" s="8"/>
    </row>
    <row r="155" spans="1:11" ht="14.25" customHeight="1" x14ac:dyDescent="0.25">
      <c r="A155" s="8"/>
      <c r="B155" s="8"/>
      <c r="C155" s="8"/>
      <c r="D155" s="1"/>
      <c r="E155" s="8"/>
      <c r="F155" s="8"/>
      <c r="G155" s="8"/>
      <c r="H155" s="8"/>
      <c r="I155" s="8"/>
      <c r="J155" s="8"/>
      <c r="K155" s="8"/>
    </row>
    <row r="156" spans="1:11" ht="14.25" customHeight="1" x14ac:dyDescent="0.25">
      <c r="A156" s="8"/>
      <c r="B156" s="8"/>
      <c r="C156" s="8"/>
      <c r="D156" s="1"/>
      <c r="E156" s="8"/>
      <c r="F156" s="8"/>
      <c r="G156" s="8"/>
      <c r="H156" s="8"/>
      <c r="I156" s="8"/>
      <c r="J156" s="8"/>
      <c r="K156" s="8"/>
    </row>
    <row r="157" spans="1:11" ht="14.25" customHeight="1" x14ac:dyDescent="0.25">
      <c r="A157" s="8"/>
      <c r="B157" s="8"/>
      <c r="C157" s="8"/>
      <c r="D157" s="1"/>
      <c r="E157" s="8"/>
      <c r="F157" s="8"/>
      <c r="G157" s="8"/>
      <c r="H157" s="8"/>
      <c r="I157" s="8"/>
      <c r="J157" s="8"/>
      <c r="K157" s="8"/>
    </row>
    <row r="158" spans="1:11" ht="14.25" customHeight="1" x14ac:dyDescent="0.25">
      <c r="A158" s="8"/>
      <c r="B158" s="8"/>
      <c r="C158" s="8"/>
      <c r="D158" s="1"/>
      <c r="E158" s="8"/>
      <c r="F158" s="8"/>
      <c r="G158" s="8"/>
      <c r="H158" s="8"/>
      <c r="I158" s="8"/>
      <c r="J158" s="8"/>
      <c r="K158" s="8"/>
    </row>
    <row r="159" spans="1:11" ht="14.25" customHeight="1" x14ac:dyDescent="0.25">
      <c r="A159" s="8"/>
      <c r="B159" s="8"/>
      <c r="C159" s="8"/>
      <c r="D159" s="1"/>
      <c r="E159" s="8"/>
      <c r="F159" s="8"/>
      <c r="G159" s="8"/>
      <c r="H159" s="8"/>
      <c r="I159" s="8"/>
      <c r="J159" s="8"/>
      <c r="K159" s="8"/>
    </row>
    <row r="160" spans="1:11" ht="14.25" customHeight="1" x14ac:dyDescent="0.25">
      <c r="A160" s="8"/>
      <c r="B160" s="8"/>
      <c r="C160" s="8"/>
      <c r="D160" s="1"/>
      <c r="E160" s="8"/>
      <c r="F160" s="8"/>
      <c r="G160" s="8"/>
      <c r="H160" s="8"/>
      <c r="I160" s="8"/>
      <c r="J160" s="8"/>
      <c r="K160" s="8"/>
    </row>
    <row r="161" spans="1:11" ht="14.25" customHeight="1" x14ac:dyDescent="0.25">
      <c r="A161" s="8"/>
      <c r="B161" s="8"/>
      <c r="C161" s="8"/>
      <c r="D161" s="1"/>
      <c r="E161" s="8"/>
      <c r="F161" s="8"/>
      <c r="G161" s="8"/>
      <c r="H161" s="8"/>
      <c r="I161" s="8"/>
      <c r="J161" s="8"/>
      <c r="K161" s="8"/>
    </row>
    <row r="162" spans="1:11" ht="14.25" customHeight="1" x14ac:dyDescent="0.25">
      <c r="A162" s="8"/>
      <c r="B162" s="8"/>
      <c r="C162" s="8"/>
      <c r="D162" s="1"/>
      <c r="E162" s="8"/>
    </row>
    <row r="163" spans="1:11" ht="14.25" customHeight="1" x14ac:dyDescent="0.25">
      <c r="A163" s="8"/>
      <c r="B163" s="8"/>
      <c r="C163" s="8"/>
      <c r="D163" s="1"/>
      <c r="E163" s="8"/>
    </row>
    <row r="164" spans="1:11" ht="14.25" customHeight="1" x14ac:dyDescent="0.25"/>
    <row r="165" spans="1:11" ht="14.25" customHeight="1" x14ac:dyDescent="0.25"/>
    <row r="166" spans="1:11" ht="14.25" customHeight="1" x14ac:dyDescent="0.25"/>
    <row r="167" spans="1:11" ht="14.25" customHeight="1" x14ac:dyDescent="0.25"/>
    <row r="168" spans="1:11" ht="14.25" customHeight="1" x14ac:dyDescent="0.25"/>
    <row r="169" spans="1:11" ht="14.25" customHeight="1" x14ac:dyDescent="0.25"/>
    <row r="170" spans="1:11" ht="14.25" customHeight="1" x14ac:dyDescent="0.25"/>
    <row r="171" spans="1:11" ht="14.25" customHeight="1" x14ac:dyDescent="0.25"/>
    <row r="172" spans="1:11" ht="14.25" customHeight="1" x14ac:dyDescent="0.25"/>
    <row r="173" spans="1:11" ht="14.25" customHeight="1" x14ac:dyDescent="0.25"/>
    <row r="174" spans="1:11" ht="14.25" customHeight="1" x14ac:dyDescent="0.25"/>
    <row r="175" spans="1:11" ht="14.25" customHeight="1" x14ac:dyDescent="0.25"/>
    <row r="176" spans="1:11"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sheetProtection password="CD82" sheet="1" objects="1" scenarios="1"/>
  <mergeCells count="33">
    <mergeCell ref="A8:B8"/>
    <mergeCell ref="J8:K8"/>
    <mergeCell ref="A1:K2"/>
    <mergeCell ref="A3:J3"/>
    <mergeCell ref="A4:K4"/>
    <mergeCell ref="A6:E6"/>
    <mergeCell ref="H6:K6"/>
    <mergeCell ref="A9:B9"/>
    <mergeCell ref="J9:K9"/>
    <mergeCell ref="A11:B11"/>
    <mergeCell ref="J10:K10"/>
    <mergeCell ref="A29:E29"/>
    <mergeCell ref="J14:K14"/>
    <mergeCell ref="A16:E16"/>
    <mergeCell ref="J15:K15"/>
    <mergeCell ref="A17:E17"/>
    <mergeCell ref="J16:K16"/>
    <mergeCell ref="J20:K20"/>
    <mergeCell ref="J21:K21"/>
    <mergeCell ref="J22:K22"/>
    <mergeCell ref="A28:E28"/>
    <mergeCell ref="A30:B30"/>
    <mergeCell ref="C30:E30"/>
    <mergeCell ref="A31:B31"/>
    <mergeCell ref="C31:E31"/>
    <mergeCell ref="A32:B32"/>
    <mergeCell ref="C32:E32"/>
    <mergeCell ref="A33:B33"/>
    <mergeCell ref="C33:E33"/>
    <mergeCell ref="A34:B34"/>
    <mergeCell ref="C34:E34"/>
    <mergeCell ref="A35:B35"/>
    <mergeCell ref="C35:E35"/>
  </mergeCells>
  <pageMargins left="0.70833333333333337" right="0.70833333333333337" top="0.74791666666666667" bottom="0.74791666666666667" header="0.51180555555555551" footer="0.51180555555555551"/>
  <pageSetup paperSize="9" scale="80" firstPageNumber="0" orientation="landscape" horizontalDpi="300" verticalDpi="300"/>
  <headerFooter alignWithMargins="0"/>
  <colBreaks count="1" manualBreakCount="1">
    <brk id="1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3:IV58"/>
  <sheetViews>
    <sheetView zoomScale="85" zoomScaleNormal="85" workbookViewId="0">
      <selection activeCell="B7" sqref="B7"/>
    </sheetView>
  </sheetViews>
  <sheetFormatPr baseColWidth="10" defaultColWidth="9.140625" defaultRowHeight="15" customHeight="1" x14ac:dyDescent="0.25"/>
  <cols>
    <col min="1" max="1" width="9.85546875" style="12" customWidth="1"/>
    <col min="2" max="2" width="88.7109375" customWidth="1"/>
    <col min="3" max="3" width="11.140625" customWidth="1"/>
    <col min="4" max="4" width="126.42578125" customWidth="1"/>
  </cols>
  <sheetData>
    <row r="3" spans="1:256" ht="15" customHeight="1" x14ac:dyDescent="0.25">
      <c r="B3" s="16"/>
    </row>
    <row r="4" spans="1:256" ht="15" customHeight="1" x14ac:dyDescent="0.25">
      <c r="B4" s="16"/>
    </row>
    <row r="5" spans="1:256" ht="15.75" customHeight="1" x14ac:dyDescent="0.25">
      <c r="B5" s="112" t="s">
        <v>224</v>
      </c>
      <c r="D5" s="112" t="s">
        <v>225</v>
      </c>
    </row>
    <row r="6" spans="1:256" ht="65.25" customHeight="1" x14ac:dyDescent="0.25">
      <c r="A6" s="106" t="s">
        <v>226</v>
      </c>
      <c r="B6" s="102" t="s">
        <v>295</v>
      </c>
      <c r="C6" s="107" t="s">
        <v>294</v>
      </c>
      <c r="D6" s="102" t="s">
        <v>227</v>
      </c>
      <c r="IO6" s="13"/>
      <c r="IP6" s="13"/>
      <c r="IQ6" s="13"/>
      <c r="IR6" s="13"/>
      <c r="IS6" s="13"/>
      <c r="IT6" s="13"/>
      <c r="IU6" s="13"/>
      <c r="IV6" s="13"/>
    </row>
    <row r="7" spans="1:256" ht="32.25" customHeight="1" x14ac:dyDescent="0.25">
      <c r="A7" s="14"/>
      <c r="B7" s="103" t="s">
        <v>228</v>
      </c>
      <c r="D7" s="103" t="s">
        <v>302</v>
      </c>
    </row>
    <row r="8" spans="1:256" ht="55.5" customHeight="1" x14ac:dyDescent="0.25">
      <c r="A8" s="14"/>
      <c r="B8" s="102" t="s">
        <v>296</v>
      </c>
      <c r="D8" s="108" t="s">
        <v>309</v>
      </c>
    </row>
    <row r="9" spans="1:256" ht="55.5" customHeight="1" x14ac:dyDescent="0.25">
      <c r="A9" s="14"/>
      <c r="B9" s="104" t="s">
        <v>229</v>
      </c>
      <c r="D9" s="108"/>
    </row>
    <row r="10" spans="1:256" ht="69.75" customHeight="1" x14ac:dyDescent="0.25">
      <c r="A10" s="14"/>
      <c r="B10" s="104" t="s">
        <v>297</v>
      </c>
      <c r="D10" s="304" t="s">
        <v>230</v>
      </c>
    </row>
    <row r="11" spans="1:256" ht="31.5" customHeight="1" x14ac:dyDescent="0.25">
      <c r="A11" s="14"/>
      <c r="B11" s="104" t="s">
        <v>298</v>
      </c>
      <c r="D11" s="304"/>
    </row>
    <row r="12" spans="1:256" ht="51" customHeight="1" x14ac:dyDescent="0.25">
      <c r="A12" s="14"/>
      <c r="B12" s="102" t="s">
        <v>231</v>
      </c>
      <c r="D12" s="103" t="s">
        <v>232</v>
      </c>
    </row>
    <row r="13" spans="1:256" ht="38.25" customHeight="1" x14ac:dyDescent="0.25">
      <c r="A13" s="14"/>
      <c r="B13" s="104" t="s">
        <v>299</v>
      </c>
      <c r="C13" s="107" t="s">
        <v>293</v>
      </c>
      <c r="D13" s="102" t="s">
        <v>305</v>
      </c>
    </row>
    <row r="14" spans="1:256" ht="15" customHeight="1" x14ac:dyDescent="0.25">
      <c r="A14" s="14"/>
      <c r="B14" s="102"/>
      <c r="D14" s="103" t="s">
        <v>233</v>
      </c>
    </row>
    <row r="15" spans="1:256" ht="87" customHeight="1" x14ac:dyDescent="0.25">
      <c r="A15" s="14"/>
      <c r="B15" s="305" t="s">
        <v>397</v>
      </c>
      <c r="D15" s="109" t="s">
        <v>303</v>
      </c>
    </row>
    <row r="16" spans="1:256" ht="45" customHeight="1" x14ac:dyDescent="0.25">
      <c r="A16" s="14"/>
      <c r="B16" s="305"/>
      <c r="D16" s="109" t="s">
        <v>304</v>
      </c>
    </row>
    <row r="17" spans="1:4" ht="72" customHeight="1" x14ac:dyDescent="0.25">
      <c r="A17" s="14"/>
      <c r="B17" s="104" t="s">
        <v>234</v>
      </c>
      <c r="C17" s="107" t="s">
        <v>247</v>
      </c>
      <c r="D17" s="102" t="s">
        <v>306</v>
      </c>
    </row>
    <row r="18" spans="1:4" ht="75" customHeight="1" x14ac:dyDescent="0.25">
      <c r="A18" s="14"/>
      <c r="B18" s="104" t="s">
        <v>300</v>
      </c>
      <c r="D18" s="103" t="s">
        <v>235</v>
      </c>
    </row>
    <row r="19" spans="1:4" ht="37.5" customHeight="1" x14ac:dyDescent="0.25">
      <c r="A19" s="14"/>
      <c r="B19" s="105" t="s">
        <v>310</v>
      </c>
      <c r="D19" s="109" t="s">
        <v>307</v>
      </c>
    </row>
    <row r="20" spans="1:4" ht="25.5" customHeight="1" x14ac:dyDescent="0.25">
      <c r="A20" s="14"/>
      <c r="B20" s="110" t="s">
        <v>311</v>
      </c>
      <c r="D20" s="111" t="s">
        <v>308</v>
      </c>
    </row>
    <row r="21" spans="1:4" ht="249.95" customHeight="1" x14ac:dyDescent="0.25">
      <c r="A21" s="106" t="s">
        <v>236</v>
      </c>
      <c r="B21" s="102" t="s">
        <v>301</v>
      </c>
      <c r="C21" s="106" t="s">
        <v>292</v>
      </c>
      <c r="D21" s="102" t="s">
        <v>312</v>
      </c>
    </row>
    <row r="22" spans="1:4" ht="15" customHeight="1" x14ac:dyDescent="0.25">
      <c r="A22"/>
    </row>
    <row r="23" spans="1:4" ht="35.25" customHeight="1" x14ac:dyDescent="0.25">
      <c r="A23" s="14"/>
    </row>
    <row r="24" spans="1:4" ht="27.75" customHeight="1" x14ac:dyDescent="0.25">
      <c r="A24" s="14"/>
    </row>
    <row r="25" spans="1:4" ht="15" customHeight="1" x14ac:dyDescent="0.25">
      <c r="A25" s="14"/>
    </row>
    <row r="26" spans="1:4" ht="27.75" customHeight="1" x14ac:dyDescent="0.25">
      <c r="A26" s="14"/>
    </row>
    <row r="27" spans="1:4" ht="15" customHeight="1" x14ac:dyDescent="0.25">
      <c r="A27" s="14"/>
    </row>
    <row r="28" spans="1:4" ht="15" customHeight="1" x14ac:dyDescent="0.25">
      <c r="A28" s="14"/>
    </row>
    <row r="29" spans="1:4" ht="15" customHeight="1" x14ac:dyDescent="0.25">
      <c r="A29" s="14"/>
      <c r="D29" s="15"/>
    </row>
    <row r="30" spans="1:4" ht="15" customHeight="1" x14ac:dyDescent="0.25">
      <c r="A30" s="14"/>
      <c r="D30" s="15"/>
    </row>
    <row r="31" spans="1:4" ht="15" customHeight="1" x14ac:dyDescent="0.25">
      <c r="A31" s="14"/>
    </row>
    <row r="32" spans="1:4" ht="15" customHeight="1" x14ac:dyDescent="0.25">
      <c r="D32" s="7"/>
    </row>
    <row r="33" spans="1:1" ht="15" customHeight="1" x14ac:dyDescent="0.25">
      <c r="A33" s="14"/>
    </row>
    <row r="34" spans="1:1" ht="15" customHeight="1" x14ac:dyDescent="0.25">
      <c r="A34" s="14"/>
    </row>
    <row r="35" spans="1:1" ht="15" customHeight="1" x14ac:dyDescent="0.25">
      <c r="A35" s="14"/>
    </row>
    <row r="36" spans="1:1" ht="15" customHeight="1" x14ac:dyDescent="0.25">
      <c r="A36" s="14"/>
    </row>
    <row r="37" spans="1:1" ht="15" customHeight="1" x14ac:dyDescent="0.25">
      <c r="A37" s="14"/>
    </row>
    <row r="38" spans="1:1" ht="15" customHeight="1" x14ac:dyDescent="0.25">
      <c r="A38" s="14"/>
    </row>
    <row r="39" spans="1:1" ht="15" customHeight="1" x14ac:dyDescent="0.25">
      <c r="A39" s="14"/>
    </row>
    <row r="40" spans="1:1" ht="15" customHeight="1" x14ac:dyDescent="0.25">
      <c r="A40" s="14"/>
    </row>
    <row r="41" spans="1:1" ht="15" customHeight="1" x14ac:dyDescent="0.25">
      <c r="A41" s="14"/>
    </row>
    <row r="42" spans="1:1" ht="15" customHeight="1" x14ac:dyDescent="0.25">
      <c r="A42" s="14"/>
    </row>
    <row r="43" spans="1:1" ht="15" customHeight="1" x14ac:dyDescent="0.25">
      <c r="A43" s="14"/>
    </row>
    <row r="44" spans="1:1" ht="15" customHeight="1" x14ac:dyDescent="0.25">
      <c r="A44" s="14"/>
    </row>
    <row r="45" spans="1:1" ht="15" customHeight="1" x14ac:dyDescent="0.25">
      <c r="A45" s="14"/>
    </row>
    <row r="46" spans="1:1" ht="15" customHeight="1" x14ac:dyDescent="0.25">
      <c r="A46" s="14"/>
    </row>
    <row r="47" spans="1:1" ht="15" customHeight="1" x14ac:dyDescent="0.25">
      <c r="A47" s="14"/>
    </row>
    <row r="48" spans="1:1" ht="15" customHeight="1" x14ac:dyDescent="0.25">
      <c r="A48" s="14"/>
    </row>
    <row r="49" spans="1:1" ht="15" customHeight="1" x14ac:dyDescent="0.25">
      <c r="A49" s="14"/>
    </row>
    <row r="50" spans="1:1" ht="15" customHeight="1" x14ac:dyDescent="0.25">
      <c r="A50" s="14"/>
    </row>
    <row r="51" spans="1:1" ht="15" customHeight="1" x14ac:dyDescent="0.25">
      <c r="A51" s="14"/>
    </row>
    <row r="52" spans="1:1" ht="15" customHeight="1" x14ac:dyDescent="0.25">
      <c r="A52" s="14"/>
    </row>
    <row r="53" spans="1:1" ht="15" customHeight="1" x14ac:dyDescent="0.25">
      <c r="A53" s="14"/>
    </row>
    <row r="54" spans="1:1" ht="15" customHeight="1" x14ac:dyDescent="0.25">
      <c r="A54" s="14"/>
    </row>
    <row r="55" spans="1:1" ht="15" customHeight="1" x14ac:dyDescent="0.25">
      <c r="A55" s="14"/>
    </row>
    <row r="56" spans="1:1" ht="15" customHeight="1" x14ac:dyDescent="0.25">
      <c r="A56" s="14"/>
    </row>
    <row r="57" spans="1:1" ht="15" customHeight="1" x14ac:dyDescent="0.25">
      <c r="A57" s="14"/>
    </row>
    <row r="58" spans="1:1" ht="15" customHeight="1" x14ac:dyDescent="0.25">
      <c r="A58" s="14"/>
    </row>
  </sheetData>
  <sheetProtection password="CD82" sheet="1" objects="1" scenarios="1"/>
  <mergeCells count="2">
    <mergeCell ref="D10:D11"/>
    <mergeCell ref="B15:B16"/>
  </mergeCells>
  <pageMargins left="0.7" right="0.7" top="0.75" bottom="0.75" header="0.51180555555555551" footer="0.51180555555555551"/>
  <pageSetup paperSize="9" scale="87" firstPageNumber="0" orientation="landscape" horizontalDpi="300" verticalDpi="300" r:id="rId1"/>
  <headerFooter alignWithMargins="0"/>
  <rowBreaks count="1" manualBreakCount="1">
    <brk id="16" max="16383" man="1"/>
  </rowBreaks>
  <colBreaks count="2" manualBreakCount="2">
    <brk id="2" max="1048575" man="1"/>
    <brk id="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12</vt:i4>
      </vt:variant>
    </vt:vector>
  </HeadingPairs>
  <TitlesOfParts>
    <vt:vector size="22" baseType="lpstr">
      <vt:lpstr>INFO INICIAL</vt:lpstr>
      <vt:lpstr>PLAN DE INVERSIÓN</vt:lpstr>
      <vt:lpstr>PLAN DE FINANCIACIÓN</vt:lpstr>
      <vt:lpstr>PREVISIÓN GASTOS</vt:lpstr>
      <vt:lpstr>PREVISIÓN INGRESOS</vt:lpstr>
      <vt:lpstr>PLAN DE TESORERIA</vt:lpstr>
      <vt:lpstr>P&amp;G</vt:lpstr>
      <vt:lpstr>CUADRO RESUMEN FINAL</vt:lpstr>
      <vt:lpstr>AYUDA_INFORMACIÓN</vt:lpstr>
      <vt:lpstr>Hoja1</vt:lpstr>
      <vt:lpstr>AYUDA_INFORMACIÓN!Área_de_impresión</vt:lpstr>
      <vt:lpstr>'CUADRO RESUMEN FINAL'!Área_de_impresión</vt:lpstr>
      <vt:lpstr>'INFO INICIAL'!Área_de_impresión</vt:lpstr>
      <vt:lpstr>'PLAN DE FINANCIACIÓN'!Área_de_impresión</vt:lpstr>
      <vt:lpstr>'PLAN DE INVERSIÓN'!Área_de_impresión</vt:lpstr>
      <vt:lpstr>'PREVISIÓN GASTOS'!Área_de_impresión</vt:lpstr>
      <vt:lpstr>'PREVISIÓN INGRESOS'!Área_de_impresión</vt:lpstr>
      <vt:lpstr>Enero</vt:lpstr>
      <vt:lpstr>Excel_BuiltIn__FilterDatabase_1</vt:lpstr>
      <vt:lpstr>Excel_BuiltIn__FilterDatabase_1_1</vt:lpstr>
      <vt:lpstr>Excel_BuiltIn__FilterDatabase_4</vt:lpstr>
      <vt:lpstr>Excel_BuiltIn_Extract_1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Ángel López Miranda</dc:creator>
  <cp:lastModifiedBy>Miguel Ángel López Miranda</cp:lastModifiedBy>
  <cp:lastPrinted>2019-03-20T10:21:14Z</cp:lastPrinted>
  <dcterms:created xsi:type="dcterms:W3CDTF">2018-05-02T12:36:38Z</dcterms:created>
  <dcterms:modified xsi:type="dcterms:W3CDTF">2019-03-20T10:22:49Z</dcterms:modified>
</cp:coreProperties>
</file>